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ONSAMUS\REPERTOIRE DES MUTUELLES\2016\"/>
    </mc:Choice>
  </mc:AlternateContent>
  <bookViews>
    <workbookView xWindow="0" yWindow="0" windowWidth="11490" windowHeight="5940"/>
  </bookViews>
  <sheets>
    <sheet name="Répertoire mutuelles BENIN 2016" sheetId="1" r:id="rId1"/>
    <sheet name="Feuil2" sheetId="2" r:id="rId2"/>
    <sheet name="Feuil3" sheetId="3" r:id="rId3"/>
  </sheets>
  <calcPr calcId="152511"/>
</workbook>
</file>

<file path=xl/calcChain.xml><?xml version="1.0" encoding="utf-8"?>
<calcChain xmlns="http://schemas.openxmlformats.org/spreadsheetml/2006/main">
  <c r="P241" i="1" l="1"/>
  <c r="O241" i="1"/>
  <c r="N241" i="1"/>
  <c r="M241" i="1"/>
  <c r="L241" i="1"/>
  <c r="K241" i="1"/>
  <c r="J241" i="1"/>
  <c r="P240" i="1" l="1"/>
  <c r="O240" i="1"/>
  <c r="N240" i="1"/>
  <c r="M240" i="1"/>
  <c r="K240" i="1"/>
  <c r="J240" i="1"/>
  <c r="L240" i="1"/>
  <c r="L238" i="1"/>
  <c r="J194" i="1" l="1"/>
  <c r="P231" i="1"/>
  <c r="O231" i="1"/>
  <c r="N231" i="1"/>
  <c r="M231" i="1"/>
  <c r="L231" i="1"/>
  <c r="K231" i="1"/>
  <c r="J231" i="1"/>
  <c r="L228" i="1"/>
  <c r="P223" i="1" l="1"/>
  <c r="O223" i="1"/>
  <c r="N223" i="1"/>
  <c r="M223" i="1"/>
  <c r="K223" i="1"/>
  <c r="J223" i="1"/>
  <c r="L222" i="1"/>
  <c r="L221" i="1"/>
  <c r="L223" i="1" s="1"/>
  <c r="O205" i="1" l="1"/>
  <c r="P216" i="1"/>
  <c r="O216" i="1"/>
  <c r="N216" i="1"/>
  <c r="M216" i="1"/>
  <c r="L216" i="1"/>
  <c r="K216" i="1"/>
  <c r="J216" i="1"/>
  <c r="P205" i="1"/>
  <c r="N205" i="1"/>
  <c r="M205" i="1"/>
  <c r="L205" i="1"/>
  <c r="K205" i="1"/>
  <c r="J205" i="1"/>
  <c r="P194" i="1"/>
  <c r="O194" i="1"/>
  <c r="N194" i="1"/>
  <c r="M194" i="1"/>
  <c r="L194" i="1"/>
  <c r="K194" i="1"/>
  <c r="P172" i="1" l="1"/>
  <c r="O172" i="1"/>
  <c r="L172" i="1"/>
  <c r="K172" i="1"/>
  <c r="J172" i="1"/>
  <c r="N172" i="1"/>
  <c r="M172" i="1"/>
  <c r="P137" i="1" l="1"/>
  <c r="O137" i="1"/>
  <c r="N137" i="1"/>
  <c r="M137" i="1"/>
  <c r="L137" i="1"/>
  <c r="K137" i="1"/>
  <c r="J137" i="1"/>
  <c r="P108" i="1"/>
  <c r="O108" i="1"/>
  <c r="N108" i="1"/>
  <c r="M108" i="1"/>
  <c r="L108" i="1"/>
  <c r="K108" i="1"/>
  <c r="J108" i="1"/>
  <c r="P72" i="1" l="1"/>
  <c r="O72" i="1"/>
  <c r="N72" i="1"/>
  <c r="M72" i="1"/>
  <c r="L72" i="1"/>
  <c r="K72" i="1"/>
  <c r="J72" i="1"/>
  <c r="P56" i="1"/>
  <c r="O56" i="1"/>
  <c r="N56" i="1"/>
  <c r="M56" i="1"/>
  <c r="L56" i="1"/>
  <c r="K56" i="1"/>
  <c r="J56" i="1"/>
  <c r="P42" i="1"/>
  <c r="O42" i="1"/>
  <c r="N42" i="1"/>
  <c r="M42" i="1"/>
  <c r="L42" i="1"/>
  <c r="K42" i="1"/>
  <c r="J42" i="1"/>
  <c r="P31" i="1"/>
  <c r="O31" i="1"/>
  <c r="N31" i="1"/>
  <c r="M31" i="1"/>
  <c r="L31" i="1"/>
  <c r="K31" i="1"/>
  <c r="J31" i="1"/>
  <c r="P20" i="1"/>
  <c r="O20" i="1"/>
  <c r="N20" i="1"/>
  <c r="M20" i="1"/>
  <c r="M73" i="1" s="1"/>
  <c r="L20" i="1"/>
  <c r="K20" i="1"/>
  <c r="J20" i="1"/>
  <c r="N73" i="1" l="1"/>
  <c r="O73" i="1"/>
  <c r="L73" i="1"/>
  <c r="P73" i="1"/>
  <c r="K73" i="1"/>
  <c r="J73" i="1"/>
</calcChain>
</file>

<file path=xl/comments1.xml><?xml version="1.0" encoding="utf-8"?>
<comments xmlns="http://schemas.openxmlformats.org/spreadsheetml/2006/main">
  <authors>
    <author>Microsoft</author>
  </authors>
  <commentList>
    <comment ref="B116" authorId="0" shapeId="0">
      <text>
        <r>
          <rPr>
            <b/>
            <sz val="9"/>
            <color indexed="81"/>
            <rFont val="Tahoma"/>
            <family val="2"/>
          </rPr>
          <t>Microsoft:</t>
        </r>
        <r>
          <rPr>
            <sz val="9"/>
            <color indexed="81"/>
            <rFont val="Tahoma"/>
            <family val="2"/>
          </rPr>
          <t xml:space="preserve">
Mutuelles fusionnées autour de Kilibo</t>
        </r>
      </text>
    </comment>
    <comment ref="N119" authorId="0" shapeId="0">
      <text>
        <r>
          <rPr>
            <b/>
            <sz val="9"/>
            <color indexed="81"/>
            <rFont val="Tahoma"/>
            <family val="2"/>
          </rPr>
          <t>Microsoft:</t>
        </r>
        <r>
          <rPr>
            <sz val="9"/>
            <color indexed="81"/>
            <rFont val="Tahoma"/>
            <family val="2"/>
          </rPr>
          <t xml:space="preserve">
Les factures ne sont pas produites par le centre de santé de Tchaourou</t>
        </r>
      </text>
    </comment>
    <comment ref="N120" authorId="0" shapeId="0">
      <text>
        <r>
          <rPr>
            <b/>
            <sz val="9"/>
            <color indexed="81"/>
            <rFont val="Tahoma"/>
            <family val="2"/>
          </rPr>
          <t>Microsoft:</t>
        </r>
        <r>
          <rPr>
            <sz val="9"/>
            <color indexed="81"/>
            <rFont val="Tahoma"/>
            <family val="2"/>
          </rPr>
          <t xml:space="preserve">
des factures restent à enregistrer</t>
        </r>
      </text>
    </comment>
  </commentList>
</comments>
</file>

<file path=xl/sharedStrings.xml><?xml version="1.0" encoding="utf-8"?>
<sst xmlns="http://schemas.openxmlformats.org/spreadsheetml/2006/main" count="1160" uniqueCount="458">
  <si>
    <t>N°</t>
  </si>
  <si>
    <t>Nom de la mutuelle</t>
  </si>
  <si>
    <t>Date de création</t>
  </si>
  <si>
    <t>Village</t>
  </si>
  <si>
    <t>Arrondissement</t>
  </si>
  <si>
    <t xml:space="preserve">Commune </t>
  </si>
  <si>
    <t>Département</t>
  </si>
  <si>
    <t>Adhésion</t>
  </si>
  <si>
    <t>Bénéficiaire</t>
  </si>
  <si>
    <t>Cotisation</t>
  </si>
  <si>
    <t>Prise en charge</t>
  </si>
  <si>
    <t>Coût</t>
  </si>
  <si>
    <t>Localisation</t>
  </si>
  <si>
    <t>Date de démarrage des prestations</t>
  </si>
  <si>
    <t>Membres</t>
  </si>
  <si>
    <t>Bénéficiaires</t>
  </si>
  <si>
    <t>Performance Année: 2016</t>
  </si>
  <si>
    <t>Situation globale au 31/12/2016</t>
  </si>
  <si>
    <t>REPERTOIRE DES MUTUELLES DE SANTE D'APROSOC AU 31/12/2016</t>
  </si>
  <si>
    <t>UNION COMMUNALE DES MUTUELLES DE SANTE DE BEMBEREKE</t>
  </si>
  <si>
    <t> TUKO SARI </t>
  </si>
  <si>
    <t>SU TII DERA </t>
  </si>
  <si>
    <t>SAN GOGNINNIN</t>
  </si>
  <si>
    <t>SU KIANNAN</t>
  </si>
  <si>
    <t>NONNIN </t>
  </si>
  <si>
    <t>SU TII DANKIN</t>
  </si>
  <si>
    <t>SU NOMA NINNA</t>
  </si>
  <si>
    <t>«BIO GUERRA </t>
  </si>
  <si>
    <t>SU SOMINA</t>
  </si>
  <si>
    <t>AN TII KII </t>
  </si>
  <si>
    <t>GUESSOU-SUD</t>
  </si>
  <si>
    <t>KOKABO</t>
  </si>
  <si>
    <t>GUERA N'KALI</t>
  </si>
  <si>
    <t>GANRO</t>
  </si>
  <si>
    <t>GOUA</t>
  </si>
  <si>
    <t>BEMBEREKE</t>
  </si>
  <si>
    <t>BORGOU</t>
  </si>
  <si>
    <t>GAMIA</t>
  </si>
  <si>
    <t>BOUANRI</t>
  </si>
  <si>
    <t>BEROUBOUAY</t>
  </si>
  <si>
    <t>INA</t>
  </si>
  <si>
    <t>APROSOC</t>
  </si>
  <si>
    <t>ENSEMBLE</t>
  </si>
  <si>
    <t>UNION  DES MUTUELLES DE SANTE DE LA COMMUNE DE CALAVI</t>
  </si>
  <si>
    <t>JIJOXO</t>
  </si>
  <si>
    <t>HLOUINGAN</t>
  </si>
  <si>
    <t>SEDOVIKON</t>
  </si>
  <si>
    <t>ALAFIA</t>
  </si>
  <si>
    <t>DJROMAWUTON</t>
  </si>
  <si>
    <t>SEDOWI</t>
  </si>
  <si>
    <t>WANGNIGNI</t>
  </si>
  <si>
    <t>SEDRO-ENAGNON</t>
  </si>
  <si>
    <t>AZONTCHEGBO</t>
  </si>
  <si>
    <t>GODOMEY</t>
  </si>
  <si>
    <t>AB-CALAVI</t>
  </si>
  <si>
    <t>HÊVIE</t>
  </si>
  <si>
    <t>GOLO-DJIGBE</t>
  </si>
  <si>
    <t>CALAVI</t>
  </si>
  <si>
    <t>AKASSATO</t>
  </si>
  <si>
    <t>TOGBA</t>
  </si>
  <si>
    <t>ZINVIE</t>
  </si>
  <si>
    <t>OUÊDO</t>
  </si>
  <si>
    <t>KPANROUN</t>
  </si>
  <si>
    <t>ATLANTIQUE</t>
  </si>
  <si>
    <t>UNION COMMUNALE DES MUTUELLES DE SANTE DE DASSA</t>
  </si>
  <si>
    <t>IFEDUN</t>
  </si>
  <si>
    <t>FIFONMIN</t>
  </si>
  <si>
    <t>IDAKPO</t>
  </si>
  <si>
    <t>ENAGNON</t>
  </si>
  <si>
    <t>IFE-OLORUN</t>
  </si>
  <si>
    <t>AZONDJEGBE</t>
  </si>
  <si>
    <t xml:space="preserve">IGBALA </t>
  </si>
  <si>
    <t>KALOFE</t>
  </si>
  <si>
    <t xml:space="preserve">HOUINDONAFA </t>
  </si>
  <si>
    <t>DASSA</t>
  </si>
  <si>
    <t>COLLINES</t>
  </si>
  <si>
    <t>PAOUIGNAN</t>
  </si>
  <si>
    <t>TRE</t>
  </si>
  <si>
    <t>GBAFFO</t>
  </si>
  <si>
    <t>LEMA</t>
  </si>
  <si>
    <t>KPINGNI</t>
  </si>
  <si>
    <t>KERE</t>
  </si>
  <si>
    <t>AKOFODJOULE</t>
  </si>
  <si>
    <t>SOCLOGBO</t>
  </si>
  <si>
    <t>UNION DES MUTUELLES DE SANTE DE LA COMMUNE DE ZOGBODOMEY</t>
  </si>
  <si>
    <t>AYIDOTE</t>
  </si>
  <si>
    <t>MIDOKPO</t>
  </si>
  <si>
    <t>MESSIWEGBEDE</t>
  </si>
  <si>
    <t>MINANGAN</t>
  </si>
  <si>
    <t>AZONNIGBO</t>
  </si>
  <si>
    <t>FIFA</t>
  </si>
  <si>
    <t>SEMEVO</t>
  </si>
  <si>
    <t>NONVIGBE</t>
  </si>
  <si>
    <t>MINANDJANGODO</t>
  </si>
  <si>
    <t>LANMENANONGANDJI</t>
  </si>
  <si>
    <t xml:space="preserve">MIWAGAN </t>
  </si>
  <si>
    <t>KOUSSOUKPA</t>
  </si>
  <si>
    <t>ZOGBODOMEY</t>
  </si>
  <si>
    <t>ZOU</t>
  </si>
  <si>
    <t>TANWE</t>
  </si>
  <si>
    <t>AKIZA</t>
  </si>
  <si>
    <t>ZOUKOU</t>
  </si>
  <si>
    <t>AVLAME</t>
  </si>
  <si>
    <t>DOME</t>
  </si>
  <si>
    <t>CANA 1</t>
  </si>
  <si>
    <t>CANA 2</t>
  </si>
  <si>
    <t>KPOKISSA</t>
  </si>
  <si>
    <t>MASSI</t>
  </si>
  <si>
    <t>APROSOC 2016</t>
  </si>
  <si>
    <t xml:space="preserve">Atlantique, Borgou, collines, zou </t>
  </si>
  <si>
    <t>MUTUELLE SCOLAIRE</t>
  </si>
  <si>
    <t>UNION COMMUNALE DES MUTUELLES DE SANTE DE SINENDE</t>
  </si>
  <si>
    <t>BOUANDOBOU SORROU</t>
  </si>
  <si>
    <t>Sinendé</t>
  </si>
  <si>
    <t>SINENDE</t>
  </si>
  <si>
    <t>SU TII BEGUIA</t>
  </si>
  <si>
    <t>Fô-Bouré</t>
  </si>
  <si>
    <t>ALAFIA SORROU</t>
  </si>
  <si>
    <t>Sèkèrè</t>
  </si>
  <si>
    <t>SU DOM SE</t>
  </si>
  <si>
    <t>Sikki</t>
  </si>
  <si>
    <t>AN BOUANDO AN BARAROU YINHO</t>
  </si>
  <si>
    <t>Gnanro</t>
  </si>
  <si>
    <t>SU TII KUA</t>
  </si>
  <si>
    <t>Guessou-Bani</t>
  </si>
  <si>
    <t>SU TII SUA</t>
  </si>
  <si>
    <t>Yarra</t>
  </si>
  <si>
    <t>AN KUA AN MON</t>
  </si>
  <si>
    <t>Sokka</t>
  </si>
  <si>
    <t>BESSE SON</t>
  </si>
  <si>
    <t>Kossia</t>
  </si>
  <si>
    <t>SU TII FAABA KO</t>
  </si>
  <si>
    <t>Kparo</t>
  </si>
  <si>
    <t>SU TII NONRI</t>
  </si>
  <si>
    <t>Wari</t>
  </si>
  <si>
    <t>SUKA TII YINNA</t>
  </si>
  <si>
    <t>Goro-Bani</t>
  </si>
  <si>
    <t>BARARU TABU</t>
  </si>
  <si>
    <t>Diadia</t>
  </si>
  <si>
    <t>SU DERANA</t>
  </si>
  <si>
    <t>Fô-Bouko</t>
  </si>
  <si>
    <t>Bembérèkè, Calavi, Dassa, Zogbodomey, Sinendé</t>
  </si>
  <si>
    <t>REPERTOIRE DES MUTUELLES DE SANTE DU BENIN AU 31/12/2016</t>
  </si>
  <si>
    <t>REPERTOIRE DES MUTUELLES DE SANTE D'ADMAB</t>
  </si>
  <si>
    <t>Waha tema</t>
  </si>
  <si>
    <t>Biguina</t>
  </si>
  <si>
    <t>Bassila-Centre</t>
  </si>
  <si>
    <t>Bassila</t>
  </si>
  <si>
    <t>Donga</t>
  </si>
  <si>
    <t>ADMAB</t>
  </si>
  <si>
    <t>TIFE TIMA</t>
  </si>
  <si>
    <t>Ouaké-centre</t>
  </si>
  <si>
    <t>Ouaké</t>
  </si>
  <si>
    <t>NA</t>
  </si>
  <si>
    <t xml:space="preserve">NA </t>
  </si>
  <si>
    <t>Komdè</t>
  </si>
  <si>
    <t>Badjoudè</t>
  </si>
  <si>
    <t>ALAFIA KNI</t>
  </si>
  <si>
    <t>Tchalinga</t>
  </si>
  <si>
    <t>Alafia</t>
  </si>
  <si>
    <t>Prèkètè</t>
  </si>
  <si>
    <t>Matéri-Centre</t>
  </si>
  <si>
    <t>Matéri-centre</t>
  </si>
  <si>
    <t>Matéri</t>
  </si>
  <si>
    <t>Atacora</t>
  </si>
  <si>
    <t>Tchanhoun-Cossi</t>
  </si>
  <si>
    <t>Tchanhoun</t>
  </si>
  <si>
    <t>Gouandé</t>
  </si>
  <si>
    <t>Nodi</t>
  </si>
  <si>
    <t>Tantéga</t>
  </si>
  <si>
    <t>Dassari</t>
  </si>
  <si>
    <t>Nassy</t>
  </si>
  <si>
    <t>Guinagourou</t>
  </si>
  <si>
    <t>Péréré</t>
  </si>
  <si>
    <t>Borgou</t>
  </si>
  <si>
    <t>Libantè</t>
  </si>
  <si>
    <t>Ségbana</t>
  </si>
  <si>
    <t>Bobéna</t>
  </si>
  <si>
    <t>Goungoun</t>
  </si>
  <si>
    <t>Guéné</t>
  </si>
  <si>
    <t>Malanville</t>
  </si>
  <si>
    <t>Alibori</t>
  </si>
  <si>
    <t>Banitè</t>
  </si>
  <si>
    <t>Birni-Lafia</t>
  </si>
  <si>
    <t>Karimama</t>
  </si>
  <si>
    <t>Lokossa</t>
  </si>
  <si>
    <t>Lokossa-centre</t>
  </si>
  <si>
    <t>Mono</t>
  </si>
  <si>
    <t>Houin</t>
  </si>
  <si>
    <t>Agamè</t>
  </si>
  <si>
    <t>Koudo</t>
  </si>
  <si>
    <t>Ouèdèmè-Adja</t>
  </si>
  <si>
    <t>Ouèdèmè-adja</t>
  </si>
  <si>
    <t>Doguè</t>
  </si>
  <si>
    <t>Bassila-centre</t>
  </si>
  <si>
    <t>copargo</t>
  </si>
  <si>
    <t>Copargo-centre</t>
  </si>
  <si>
    <t>Copargo</t>
  </si>
  <si>
    <t>Pabégou</t>
  </si>
  <si>
    <t>Singré</t>
  </si>
  <si>
    <t>Anandana</t>
  </si>
  <si>
    <t>Bassila, Ouaké,Copargo, Karimama, Lokossa, Malanville, Matéri, Pèrèrè, Ségbana</t>
  </si>
  <si>
    <t>Alibori, ATACORA, BORGOU, DONGA, MONO</t>
  </si>
  <si>
    <t>Structure d'appui/ Promoteur</t>
  </si>
  <si>
    <t>REPERTOIRE DES MUTUELLES DE SANTE DU RAS-BENIN AU 31/12/2016</t>
  </si>
  <si>
    <t>GBANLIN</t>
  </si>
  <si>
    <t>Ouessè</t>
  </si>
  <si>
    <t>Collines</t>
  </si>
  <si>
    <t>1er avril</t>
  </si>
  <si>
    <t>RAS</t>
  </si>
  <si>
    <t>ALAFIA TOPE</t>
  </si>
  <si>
    <t>Challa OgoÏ</t>
  </si>
  <si>
    <t>1er mai</t>
  </si>
  <si>
    <t>KEMON</t>
  </si>
  <si>
    <t>KILIBO</t>
  </si>
  <si>
    <t>TOUI</t>
  </si>
  <si>
    <t>OUESSE</t>
  </si>
  <si>
    <t>TCHAOUROU</t>
  </si>
  <si>
    <t>Tchaourou</t>
  </si>
  <si>
    <t>TCHATCHOU</t>
  </si>
  <si>
    <t>BORI</t>
  </si>
  <si>
    <t>N'dali</t>
  </si>
  <si>
    <t>1er janvier</t>
  </si>
  <si>
    <t>N'DALI</t>
  </si>
  <si>
    <t>OUENOU 2</t>
  </si>
  <si>
    <t>SIRAROU</t>
  </si>
  <si>
    <t>GUINNAGOUROU</t>
  </si>
  <si>
    <t>Pèrèrè</t>
  </si>
  <si>
    <t>PERERE</t>
  </si>
  <si>
    <t>DERASSI</t>
  </si>
  <si>
    <t>Kalalé</t>
  </si>
  <si>
    <t>KALALE</t>
  </si>
  <si>
    <t>BOUCA</t>
  </si>
  <si>
    <t>DUNKASSA</t>
  </si>
  <si>
    <t>NIKKI</t>
  </si>
  <si>
    <t>Nikki</t>
  </si>
  <si>
    <t>1er février</t>
  </si>
  <si>
    <t>OUENOU 1</t>
  </si>
  <si>
    <t>SAKABANSI</t>
  </si>
  <si>
    <t>1er mars</t>
  </si>
  <si>
    <t>SEREKALI</t>
  </si>
  <si>
    <t>SUYA</t>
  </si>
  <si>
    <t>TASSO</t>
  </si>
  <si>
    <t>1er juillet</t>
  </si>
  <si>
    <t>ADMAB 2016</t>
  </si>
  <si>
    <t>RAS 2016</t>
  </si>
  <si>
    <t xml:space="preserve">Kalalé,N'dali, Nikki,Ouessè, Pèrèrè, Tchaourou </t>
  </si>
  <si>
    <t>BORGOU, COLLINES</t>
  </si>
  <si>
    <t>REPERTOIRE DES MUTUELLES DE SANTE DE BORNEfonden AU 31/12/2016</t>
  </si>
  <si>
    <t>Structure d'appui/Promoteur</t>
  </si>
  <si>
    <t>Hozoun</t>
  </si>
  <si>
    <t>Za-KPOTA</t>
  </si>
  <si>
    <t>BORNEfonden</t>
  </si>
  <si>
    <t>LEBENA</t>
  </si>
  <si>
    <t>Za Tanta</t>
  </si>
  <si>
    <t>Za-Kpota</t>
  </si>
  <si>
    <t>UNGBEAZONHO</t>
  </si>
  <si>
    <t>Kinta</t>
  </si>
  <si>
    <t>AGBANGNIZOUN</t>
  </si>
  <si>
    <t>Zoungoudo</t>
  </si>
  <si>
    <t>ALOKPEDO</t>
  </si>
  <si>
    <t>Tanvè</t>
  </si>
  <si>
    <t>MIHALODO</t>
  </si>
  <si>
    <t>Djidja Centre</t>
  </si>
  <si>
    <t>DJIDJA</t>
  </si>
  <si>
    <t>FIFAME</t>
  </si>
  <si>
    <t>Dan</t>
  </si>
  <si>
    <t>SAFOMI</t>
  </si>
  <si>
    <t>Setto</t>
  </si>
  <si>
    <t>DJIDJOHO</t>
  </si>
  <si>
    <t>Hozin</t>
  </si>
  <si>
    <t>DANGBO</t>
  </si>
  <si>
    <t>OUEME</t>
  </si>
  <si>
    <t>AZONNINONLA</t>
  </si>
  <si>
    <t>Dangbo</t>
  </si>
  <si>
    <t>GBEMONTIN</t>
  </si>
  <si>
    <t>Adjohoun</t>
  </si>
  <si>
    <t>ADJOHOUN</t>
  </si>
  <si>
    <t>AIDJAI</t>
  </si>
  <si>
    <t>Bonou</t>
  </si>
  <si>
    <t>BONOU</t>
  </si>
  <si>
    <t>AIDOTE</t>
  </si>
  <si>
    <t>Ouinhi</t>
  </si>
  <si>
    <t>OUINHI</t>
  </si>
  <si>
    <t>Akodéha</t>
  </si>
  <si>
    <t>COME</t>
  </si>
  <si>
    <t>MONO</t>
  </si>
  <si>
    <t>ADONGIGO</t>
  </si>
  <si>
    <t>Lobogo</t>
  </si>
  <si>
    <t>BOPA</t>
  </si>
  <si>
    <t>MINIDOGAN</t>
  </si>
  <si>
    <t>Possotomè</t>
  </si>
  <si>
    <t>Doutou</t>
  </si>
  <si>
    <t>HOUEYOGBE</t>
  </si>
  <si>
    <t>MIANONZAN</t>
  </si>
  <si>
    <t>Houéyogbé</t>
  </si>
  <si>
    <t>LANMINSEN</t>
  </si>
  <si>
    <t>Adjaha</t>
  </si>
  <si>
    <t>GRAND-POPO</t>
  </si>
  <si>
    <t>EDOGNIKETO</t>
  </si>
  <si>
    <t>Atchannou</t>
  </si>
  <si>
    <t>ATHIEME</t>
  </si>
  <si>
    <t>VINASSOUDO</t>
  </si>
  <si>
    <t>Kpataba</t>
  </si>
  <si>
    <t>SAVALOU</t>
  </si>
  <si>
    <t>LAMENIGNON</t>
  </si>
  <si>
    <t>SONAGNON</t>
  </si>
  <si>
    <t>Ouèdèmè</t>
  </si>
  <si>
    <t>GLAZOUE</t>
  </si>
  <si>
    <t>AZONKPONTE</t>
  </si>
  <si>
    <t>Logozohè</t>
  </si>
  <si>
    <t>ALAFIA T'AYO</t>
  </si>
  <si>
    <t>Bantè</t>
  </si>
  <si>
    <t>BANTE</t>
  </si>
  <si>
    <t>ALAFIA NI OBA</t>
  </si>
  <si>
    <t>Manigri</t>
  </si>
  <si>
    <t>BASSILA</t>
  </si>
  <si>
    <t>DONGA</t>
  </si>
  <si>
    <t>SINAUKOMA</t>
  </si>
  <si>
    <t>ALAFIA KE-TOM</t>
  </si>
  <si>
    <t>OUAKE</t>
  </si>
  <si>
    <t>ALAFIA KPAA</t>
  </si>
  <si>
    <t>Sèmèrè I et II</t>
  </si>
  <si>
    <t xml:space="preserve">AGBANGNIZOUN, ATHIEME, ADJOHOUN, BANTE, BASSILA, BONOU, BOPA, COME, DANGBO, DJIDJA, GLAZOUE, GRAND-POPO, HOUEYOGBE, SAVALOU, OUAKE, ZA-KPOTA </t>
  </si>
  <si>
    <t>COLLINES, DONGA, MONO, OUEME, ZOU</t>
  </si>
  <si>
    <t>REPERTOIRE DES MUTUELLES DE SANTE D'AFRIC'MUTUALITE AU 31/12/2016</t>
  </si>
  <si>
    <t xml:space="preserve">AZONTCHEGBO  </t>
  </si>
  <si>
    <t>Pahou</t>
  </si>
  <si>
    <t>OUIDAH</t>
  </si>
  <si>
    <t>AFRIC'MUTUALITE</t>
  </si>
  <si>
    <t>AZONNINGBO</t>
  </si>
  <si>
    <t>Ouidah 1</t>
  </si>
  <si>
    <t>AZONGNIKIN</t>
  </si>
  <si>
    <t>Ouidah 2</t>
  </si>
  <si>
    <t>MIGLO AZON</t>
  </si>
  <si>
    <t>Ouidah 3</t>
  </si>
  <si>
    <t>VENOUHOUIDE</t>
  </si>
  <si>
    <t>Agbanou</t>
  </si>
  <si>
    <t>ALLADA</t>
  </si>
  <si>
    <t>Sékou</t>
  </si>
  <si>
    <t>TONANGAN</t>
  </si>
  <si>
    <t>Allada Centre</t>
  </si>
  <si>
    <t>ALAFIALAGBA</t>
  </si>
  <si>
    <t>Adjarra 1</t>
  </si>
  <si>
    <t>ADJARRA</t>
  </si>
  <si>
    <t>AZONNANGBO</t>
  </si>
  <si>
    <t>Aglogbe</t>
  </si>
  <si>
    <t>Malanhoui</t>
  </si>
  <si>
    <t>Honvié</t>
  </si>
  <si>
    <t>DJIDJOHOGBE</t>
  </si>
  <si>
    <t>Mededjonou</t>
  </si>
  <si>
    <t>Athiémé centre</t>
  </si>
  <si>
    <t>LANMINSIEN</t>
  </si>
  <si>
    <t>Kpinnou</t>
  </si>
  <si>
    <t>DOLEGBE</t>
  </si>
  <si>
    <t>Dédékpoè</t>
  </si>
  <si>
    <t>AZONNADEKPO</t>
  </si>
  <si>
    <t>Adohoun</t>
  </si>
  <si>
    <t>EDOGNIKINTO</t>
  </si>
  <si>
    <t>ADJARRA, ALLADA,  ATHIEME, OUIDAH</t>
  </si>
  <si>
    <t>ATLANTIQUE, OUEME, MONO.</t>
  </si>
  <si>
    <t>REPERTOIRE DE LA CMPS-BENIN AU 31/12/2016</t>
  </si>
  <si>
    <t>SD /Cotonou</t>
  </si>
  <si>
    <t>Akpakpa</t>
  </si>
  <si>
    <t>5ème Arrondis</t>
  </si>
  <si>
    <t>Cotonou</t>
  </si>
  <si>
    <t>Littoral</t>
  </si>
  <si>
    <t>MTFPRAI</t>
  </si>
  <si>
    <t>SD/ Parakou</t>
  </si>
  <si>
    <t>Kpébié</t>
  </si>
  <si>
    <r>
      <t>1</t>
    </r>
    <r>
      <rPr>
        <sz val="12"/>
        <color theme="1"/>
        <rFont val="Calibri"/>
        <family val="2"/>
        <scheme val="minor"/>
      </rPr>
      <t>er Arrondis</t>
    </r>
  </si>
  <si>
    <t>Parakou</t>
  </si>
  <si>
    <t>SD/Porto-N</t>
  </si>
  <si>
    <t>Oganla</t>
  </si>
  <si>
    <t>1er Arrondis</t>
  </si>
  <si>
    <t>Porto-Novo</t>
  </si>
  <si>
    <t>Ouémé</t>
  </si>
  <si>
    <t>SD/Nati</t>
  </si>
  <si>
    <t>Ourbouga</t>
  </si>
  <si>
    <t>3ème Arrondis</t>
  </si>
  <si>
    <t>Natitingou</t>
  </si>
  <si>
    <t>SD/Lokossa</t>
  </si>
  <si>
    <t>Agonvè</t>
  </si>
  <si>
    <t>SD/Abomey</t>
  </si>
  <si>
    <t>Gohou</t>
  </si>
  <si>
    <t>Djegbe</t>
  </si>
  <si>
    <t>Abomey</t>
  </si>
  <si>
    <t>Zou</t>
  </si>
  <si>
    <t>Cot,Pk, Porto-N, Nati Lok, Ab</t>
  </si>
  <si>
    <t>L, B, O, AT, M, Z</t>
  </si>
  <si>
    <t xml:space="preserve">         MTFPAS</t>
  </si>
  <si>
    <t>AFRIC'MUTUALITE 2016</t>
  </si>
  <si>
    <t>BORNEfonden 2016</t>
  </si>
  <si>
    <t xml:space="preserve">            CMPS 2016</t>
  </si>
  <si>
    <t xml:space="preserve">REPERTOIRE DES MUTUELLES DE SANTE DE GOGOUNOU 31/12/2016 </t>
  </si>
  <si>
    <t>Mutuelle de santé de Gogounou</t>
  </si>
  <si>
    <t>Gogounou</t>
  </si>
  <si>
    <t>Mutuelle de santé de Bagou</t>
  </si>
  <si>
    <t>Bagou</t>
  </si>
  <si>
    <t>Mutuelle de santé de Wara</t>
  </si>
  <si>
    <t>Wara</t>
  </si>
  <si>
    <t>Mutuelle de santé de Zougou Pantrossi</t>
  </si>
  <si>
    <t>Zougou Pantrossi</t>
  </si>
  <si>
    <t>Mutuelle de santé de Sori</t>
  </si>
  <si>
    <t>Sori</t>
  </si>
  <si>
    <t>Mutuelle de santé de Gounarou</t>
  </si>
  <si>
    <t>Gounarou</t>
  </si>
  <si>
    <t>GOGOUNOU</t>
  </si>
  <si>
    <t>GOGOUNOU 2016</t>
  </si>
  <si>
    <t>ALIBORI</t>
  </si>
  <si>
    <t>ADONGO</t>
  </si>
  <si>
    <t>Gbèdècomè</t>
  </si>
  <si>
    <t>Bopa</t>
  </si>
  <si>
    <t>ZANNINON</t>
  </si>
  <si>
    <t>Aclo</t>
  </si>
  <si>
    <t>Honhoué</t>
  </si>
  <si>
    <t xml:space="preserve">Houéyogbé </t>
  </si>
  <si>
    <t>LD/GROPERE</t>
  </si>
  <si>
    <t>BOPA, HOUEYOGBE</t>
  </si>
  <si>
    <t>REPERTOIRE DES MUTUELLES DE SANTE DE LD</t>
  </si>
  <si>
    <t>OUKONDATOU NATIKE DE COBLY</t>
  </si>
  <si>
    <t>27/002/2007</t>
  </si>
  <si>
    <t>Cobly centre</t>
  </si>
  <si>
    <t>Cobly Centre</t>
  </si>
  <si>
    <t>Cobly</t>
  </si>
  <si>
    <t>LD</t>
  </si>
  <si>
    <t>TITIEBANA TITUABA DE N'DAHONTA</t>
  </si>
  <si>
    <t>28/002/2007</t>
  </si>
  <si>
    <t>N'Dahonta centre</t>
  </si>
  <si>
    <t>N'Dahonta</t>
  </si>
  <si>
    <t>Tanguiéta</t>
  </si>
  <si>
    <t>KOUANAROUI SOUI DE MATERI</t>
  </si>
  <si>
    <t>Matéri Centre</t>
  </si>
  <si>
    <t>Matéri centre</t>
  </si>
  <si>
    <t>LD 2016</t>
  </si>
  <si>
    <t>Cobly, Tanguiéta, Matéri</t>
  </si>
  <si>
    <t>ATACORA</t>
  </si>
  <si>
    <t>KPANDARIMA TORI</t>
  </si>
  <si>
    <t>Toucountouna centre</t>
  </si>
  <si>
    <t>Toucountouna</t>
  </si>
  <si>
    <t>SOLIDEV</t>
  </si>
  <si>
    <t>HONKPETI BORI</t>
  </si>
  <si>
    <t>Oroukayo</t>
  </si>
  <si>
    <t>KOUANDE</t>
  </si>
  <si>
    <t>SUTII SOMI</t>
  </si>
  <si>
    <t>Koundé centre</t>
  </si>
  <si>
    <t>SURU de BARIENOU</t>
  </si>
  <si>
    <t>Bariénou</t>
  </si>
  <si>
    <t>DJOUGOU</t>
  </si>
  <si>
    <t>SOLIDEV 2016</t>
  </si>
  <si>
    <t>Toucountouna, Kouandé, Djougou</t>
  </si>
  <si>
    <t>ATACORA, DONGA</t>
  </si>
  <si>
    <t>REPERTOIRE 2016</t>
  </si>
  <si>
    <t>APROSOC, ADMAB, RAS, BORNEfonden, AFRIC'MUTUALITE, CMPS, GOGOUNOU, LD/GROPERE, LD, SOLIDEV</t>
  </si>
  <si>
    <t>REPERTOIRE DES MUTUELLES DE SANTE DE LD/GROPERE AU 31/12/2016</t>
  </si>
  <si>
    <t>REPERTOIRE DES MUTUELLES DE SANTE DE SOLIDEV AU 31/12/2016</t>
  </si>
  <si>
    <t xml:space="preserve">Bembérèkè, Calavi, Dassa, Zogbodomey, Sinendé, Bassila, Ouaké,Copargo, Karimama, Lokossa, Malanville, Matéri, Pèrèrè, Ségbana, Kalalé,N'dali, Nikki,Ouessè, Tchaourou AGBANGNIZOUN, ATHIEME, ADJOHOUN, BANTE,  BONOU, BOPA, COME, DANGBO, DJIDJA, GLAZOUE, GRAND-POPO, HOUEYOGBE, SAVALOU, OUAKE, ZA-KPOTA, ADJARRA, ALLADA,   OUIDAH, Abomey, Cotonou, Parakou, Porto-Novo, Natitingou, Gogounou, Cobly, Tanguiéta, Toucountouna, Kouandé, Djougou </t>
  </si>
  <si>
    <t xml:space="preserve">ALIBORI, ATACORA, ATLANTIQUE,BORGOU, COLLINES, DONGA, LITTORAL, MONO, OUEME, ZOU,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</si>
</sst>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3" tint="-0.249977111117893"/>
      <name val="Calibri"/>
      <family val="2"/>
    </font>
    <font>
      <sz val="11"/>
      <color theme="3" tint="-0.249977111117893"/>
      <name val="Calibri"/>
      <family val="2"/>
    </font>
    <font>
      <sz val="10"/>
      <color theme="1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theme="5" tint="0.39997558519241921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9"/>
      <color theme="9"/>
      <name val="Calibri"/>
      <family val="2"/>
    </font>
    <font>
      <sz val="9"/>
      <color theme="9"/>
      <name val="Calibri"/>
      <family val="2"/>
    </font>
    <font>
      <sz val="8"/>
      <color theme="5" tint="0.39997558519241921"/>
      <name val="Calibri"/>
      <family val="2"/>
      <scheme val="minor"/>
    </font>
    <font>
      <b/>
      <sz val="9"/>
      <color rgb="FF7030A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9"/>
      <color theme="5" tint="0.399975585192419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5" tint="0.59999389629810485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B0F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3"/>
      <color rgb="FF7030A0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rgb="FF7030A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2" tint="-0.899990844447157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3" fillId="0" borderId="0" applyFont="0" applyFill="0" applyBorder="0" applyAlignment="0" applyProtection="0"/>
  </cellStyleXfs>
  <cellXfs count="20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5" fontId="1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22" fillId="5" borderId="3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3" fontId="28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7" fontId="18" fillId="0" borderId="1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30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164" fontId="0" fillId="0" borderId="6" xfId="1" applyNumberFormat="1" applyFont="1" applyBorder="1" applyAlignment="1">
      <alignment horizontal="center"/>
    </xf>
    <xf numFmtId="164" fontId="0" fillId="0" borderId="13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28" fillId="3" borderId="1" xfId="0" applyNumberFormat="1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0" fillId="15" borderId="1" xfId="0" applyFont="1" applyFill="1" applyBorder="1" applyAlignment="1">
      <alignment horizontal="center"/>
    </xf>
    <xf numFmtId="0" fontId="34" fillId="15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15" borderId="1" xfId="0" applyFont="1" applyFill="1" applyBorder="1" applyAlignment="1">
      <alignment horizontal="center" vertical="center"/>
    </xf>
    <xf numFmtId="0" fontId="34" fillId="15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justify" vertical="top" wrapText="1"/>
    </xf>
    <xf numFmtId="14" fontId="11" fillId="0" borderId="5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justify" vertical="top" wrapText="1"/>
    </xf>
    <xf numFmtId="0" fontId="19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6" fillId="0" borderId="1" xfId="0" applyFont="1" applyBorder="1" applyAlignment="1">
      <alignment horizontal="center" vertical="center" wrapText="1"/>
    </xf>
    <xf numFmtId="164" fontId="18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164" fontId="39" fillId="3" borderId="1" xfId="1" applyNumberFormat="1" applyFont="1" applyFill="1" applyBorder="1" applyAlignment="1">
      <alignment horizontal="center" vertical="center"/>
    </xf>
    <xf numFmtId="164" fontId="39" fillId="3" borderId="1" xfId="1" applyNumberFormat="1" applyFont="1" applyFill="1" applyBorder="1" applyAlignment="1">
      <alignment vertical="center"/>
    </xf>
    <xf numFmtId="0" fontId="0" fillId="15" borderId="1" xfId="0" applyFill="1" applyBorder="1" applyAlignment="1">
      <alignment horizontal="center" vertical="center"/>
    </xf>
    <xf numFmtId="14" fontId="0" fillId="15" borderId="1" xfId="0" applyNumberFormat="1" applyFill="1" applyBorder="1" applyAlignment="1">
      <alignment horizontal="center" vertical="center"/>
    </xf>
    <xf numFmtId="0" fontId="42" fillId="13" borderId="1" xfId="0" applyFont="1" applyFill="1" applyBorder="1" applyAlignment="1">
      <alignment horizontal="center" vertical="center" wrapText="1"/>
    </xf>
    <xf numFmtId="164" fontId="43" fillId="13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0" fillId="0" borderId="6" xfId="1" applyNumberFormat="1" applyFont="1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164" fontId="0" fillId="0" borderId="7" xfId="1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wrapText="1"/>
    </xf>
    <xf numFmtId="0" fontId="30" fillId="3" borderId="5" xfId="0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 textRotation="45"/>
    </xf>
    <xf numFmtId="0" fontId="29" fillId="0" borderId="13" xfId="0" applyFont="1" applyBorder="1" applyAlignment="1">
      <alignment horizontal="center" vertical="center" textRotation="45"/>
    </xf>
    <xf numFmtId="0" fontId="29" fillId="0" borderId="7" xfId="0" applyFont="1" applyBorder="1" applyAlignment="1">
      <alignment horizontal="center" vertical="center" textRotation="45"/>
    </xf>
    <xf numFmtId="0" fontId="2" fillId="8" borderId="8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  <xf numFmtId="0" fontId="2" fillId="14" borderId="10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1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0" fontId="38" fillId="3" borderId="4" xfId="0" applyFont="1" applyFill="1" applyBorder="1" applyAlignment="1">
      <alignment horizontal="center" vertical="center"/>
    </xf>
    <xf numFmtId="0" fontId="38" fillId="3" borderId="5" xfId="0" applyFont="1" applyFill="1" applyBorder="1" applyAlignment="1">
      <alignment horizontal="center" vertical="center"/>
    </xf>
    <xf numFmtId="14" fontId="38" fillId="3" borderId="3" xfId="0" applyNumberFormat="1" applyFont="1" applyFill="1" applyBorder="1" applyAlignment="1">
      <alignment horizontal="center" vertical="center"/>
    </xf>
    <xf numFmtId="14" fontId="38" fillId="3" borderId="5" xfId="0" applyNumberFormat="1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40" fillId="13" borderId="1" xfId="0" applyFont="1" applyFill="1" applyBorder="1" applyAlignment="1">
      <alignment horizontal="center" vertical="center"/>
    </xf>
    <xf numFmtId="0" fontId="41" fillId="13" borderId="1" xfId="0" applyFont="1" applyFill="1" applyBorder="1" applyAlignment="1">
      <alignment horizontal="center" vertical="center" wrapText="1"/>
    </xf>
    <xf numFmtId="0" fontId="42" fillId="13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241"/>
  <sheetViews>
    <sheetView tabSelected="1" topLeftCell="C1" workbookViewId="0">
      <selection activeCell="G241" sqref="G241"/>
    </sheetView>
  </sheetViews>
  <sheetFormatPr baseColWidth="10" defaultRowHeight="15" x14ac:dyDescent="0.25"/>
  <cols>
    <col min="1" max="1" width="4.42578125" customWidth="1"/>
    <col min="2" max="2" width="14.42578125" customWidth="1"/>
    <col min="3" max="3" width="11.28515625" customWidth="1"/>
    <col min="4" max="4" width="11.5703125" customWidth="1"/>
    <col min="5" max="5" width="15.28515625" customWidth="1"/>
    <col min="6" max="6" width="15.85546875" customWidth="1"/>
    <col min="7" max="7" width="13" customWidth="1"/>
    <col min="8" max="8" width="10.85546875" customWidth="1"/>
    <col min="9" max="9" width="9.5703125" customWidth="1"/>
    <col min="10" max="10" width="10.5703125" customWidth="1"/>
    <col min="11" max="11" width="12.7109375" customWidth="1"/>
    <col min="12" max="12" width="16.28515625" customWidth="1"/>
    <col min="13" max="13" width="10.5703125" customWidth="1"/>
    <col min="14" max="14" width="16.5703125" customWidth="1"/>
    <col min="15" max="15" width="10.42578125" customWidth="1"/>
    <col min="16" max="16" width="12.85546875" customWidth="1"/>
  </cols>
  <sheetData>
    <row r="2" spans="1:16" ht="21" customHeight="1" x14ac:dyDescent="0.25">
      <c r="A2" s="145" t="s">
        <v>142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7"/>
    </row>
    <row r="3" spans="1:16" ht="21" customHeight="1" x14ac:dyDescent="0.25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50"/>
    </row>
    <row r="4" spans="1:16" ht="21" customHeight="1" x14ac:dyDescent="0.25">
      <c r="A4" s="139" t="s">
        <v>18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1"/>
    </row>
    <row r="5" spans="1:16" ht="21" customHeight="1" x14ac:dyDescent="0.25">
      <c r="A5" s="142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4"/>
    </row>
    <row r="6" spans="1:16" ht="30" customHeight="1" x14ac:dyDescent="0.25">
      <c r="A6" s="98" t="s">
        <v>0</v>
      </c>
      <c r="B6" s="98" t="s">
        <v>1</v>
      </c>
      <c r="C6" s="98" t="s">
        <v>2</v>
      </c>
      <c r="D6" s="100" t="s">
        <v>12</v>
      </c>
      <c r="E6" s="101"/>
      <c r="F6" s="101"/>
      <c r="G6" s="102"/>
      <c r="H6" s="98" t="s">
        <v>13</v>
      </c>
      <c r="I6" s="98" t="s">
        <v>203</v>
      </c>
      <c r="J6" s="100" t="s">
        <v>16</v>
      </c>
      <c r="K6" s="101"/>
      <c r="L6" s="101"/>
      <c r="M6" s="101"/>
      <c r="N6" s="102"/>
      <c r="O6" s="93" t="s">
        <v>17</v>
      </c>
      <c r="P6" s="94"/>
    </row>
    <row r="7" spans="1:16" ht="41.25" customHeight="1" x14ac:dyDescent="0.25">
      <c r="A7" s="99"/>
      <c r="B7" s="99"/>
      <c r="C7" s="99"/>
      <c r="D7" s="2" t="s">
        <v>3</v>
      </c>
      <c r="E7" s="2" t="s">
        <v>4</v>
      </c>
      <c r="F7" s="2" t="s">
        <v>5</v>
      </c>
      <c r="G7" s="2" t="s">
        <v>6</v>
      </c>
      <c r="H7" s="99"/>
      <c r="I7" s="99"/>
      <c r="J7" s="2" t="s">
        <v>7</v>
      </c>
      <c r="K7" s="2" t="s">
        <v>8</v>
      </c>
      <c r="L7" s="2" t="s">
        <v>9</v>
      </c>
      <c r="M7" s="2" t="s">
        <v>10</v>
      </c>
      <c r="N7" s="3" t="s">
        <v>11</v>
      </c>
      <c r="O7" s="4" t="s">
        <v>14</v>
      </c>
      <c r="P7" s="4" t="s">
        <v>15</v>
      </c>
    </row>
    <row r="8" spans="1:16" ht="24" customHeight="1" x14ac:dyDescent="0.25">
      <c r="A8" s="128" t="s">
        <v>19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30"/>
    </row>
    <row r="9" spans="1:16" x14ac:dyDescent="0.25">
      <c r="A9" s="8">
        <v>1</v>
      </c>
      <c r="B9" s="5" t="s">
        <v>20</v>
      </c>
      <c r="C9" s="6">
        <v>37177</v>
      </c>
      <c r="D9" s="1"/>
      <c r="E9" s="8" t="s">
        <v>35</v>
      </c>
      <c r="F9" s="8" t="s">
        <v>35</v>
      </c>
      <c r="G9" s="8" t="s">
        <v>36</v>
      </c>
      <c r="H9" s="22">
        <v>37500</v>
      </c>
      <c r="I9" s="8" t="s">
        <v>41</v>
      </c>
      <c r="J9" s="18">
        <v>53</v>
      </c>
      <c r="K9" s="18">
        <v>149</v>
      </c>
      <c r="L9" s="19">
        <v>1391400</v>
      </c>
      <c r="M9" s="19">
        <v>674</v>
      </c>
      <c r="N9" s="19">
        <v>1023740</v>
      </c>
      <c r="O9" s="19">
        <v>1188</v>
      </c>
      <c r="P9" s="19">
        <v>2907</v>
      </c>
    </row>
    <row r="10" spans="1:16" x14ac:dyDescent="0.25">
      <c r="A10" s="8">
        <v>2</v>
      </c>
      <c r="B10" s="5" t="s">
        <v>21</v>
      </c>
      <c r="C10" s="6">
        <v>37619</v>
      </c>
      <c r="D10" s="1"/>
      <c r="E10" s="8" t="s">
        <v>37</v>
      </c>
      <c r="F10" s="8" t="s">
        <v>35</v>
      </c>
      <c r="G10" s="8" t="s">
        <v>36</v>
      </c>
      <c r="H10" s="22">
        <v>37803</v>
      </c>
      <c r="I10" s="8" t="s">
        <v>41</v>
      </c>
      <c r="J10" s="18">
        <v>60</v>
      </c>
      <c r="K10" s="18">
        <v>244</v>
      </c>
      <c r="L10" s="19">
        <v>2318200</v>
      </c>
      <c r="M10" s="19">
        <v>1353</v>
      </c>
      <c r="N10" s="19">
        <v>1710885</v>
      </c>
      <c r="O10" s="19">
        <v>918</v>
      </c>
      <c r="P10" s="19">
        <v>3307</v>
      </c>
    </row>
    <row r="11" spans="1:16" ht="15" customHeight="1" x14ac:dyDescent="0.25">
      <c r="A11" s="8">
        <v>3</v>
      </c>
      <c r="B11" s="5" t="s">
        <v>22</v>
      </c>
      <c r="C11" s="6">
        <v>37841</v>
      </c>
      <c r="D11" s="1"/>
      <c r="E11" s="8" t="s">
        <v>38</v>
      </c>
      <c r="F11" s="8" t="s">
        <v>35</v>
      </c>
      <c r="G11" s="8" t="s">
        <v>36</v>
      </c>
      <c r="H11" s="22">
        <v>38108</v>
      </c>
      <c r="I11" s="8" t="s">
        <v>41</v>
      </c>
      <c r="J11" s="18">
        <v>72</v>
      </c>
      <c r="K11" s="18">
        <v>245</v>
      </c>
      <c r="L11" s="19">
        <v>716600</v>
      </c>
      <c r="M11" s="19">
        <v>567</v>
      </c>
      <c r="N11" s="19">
        <v>906705</v>
      </c>
      <c r="O11" s="19">
        <v>538</v>
      </c>
      <c r="P11" s="19">
        <v>1527</v>
      </c>
    </row>
    <row r="12" spans="1:16" x14ac:dyDescent="0.25">
      <c r="A12" s="8">
        <v>4</v>
      </c>
      <c r="B12" s="5" t="s">
        <v>23</v>
      </c>
      <c r="C12" s="6">
        <v>37848</v>
      </c>
      <c r="D12" s="1"/>
      <c r="E12" s="8" t="s">
        <v>39</v>
      </c>
      <c r="F12" s="8" t="s">
        <v>35</v>
      </c>
      <c r="G12" s="8" t="s">
        <v>36</v>
      </c>
      <c r="H12" s="22">
        <v>38108</v>
      </c>
      <c r="I12" s="8" t="s">
        <v>41</v>
      </c>
      <c r="J12" s="18">
        <v>49</v>
      </c>
      <c r="K12" s="18">
        <v>171</v>
      </c>
      <c r="L12" s="19">
        <v>1276800</v>
      </c>
      <c r="M12" s="19">
        <v>928</v>
      </c>
      <c r="N12" s="19">
        <v>1207725</v>
      </c>
      <c r="O12" s="19">
        <v>614</v>
      </c>
      <c r="P12" s="19">
        <v>2250</v>
      </c>
    </row>
    <row r="13" spans="1:16" x14ac:dyDescent="0.25">
      <c r="A13" s="8">
        <v>5</v>
      </c>
      <c r="B13" s="5" t="s">
        <v>24</v>
      </c>
      <c r="C13" s="6">
        <v>37981</v>
      </c>
      <c r="D13" s="1"/>
      <c r="E13" s="8" t="s">
        <v>40</v>
      </c>
      <c r="F13" s="8" t="s">
        <v>35</v>
      </c>
      <c r="G13" s="8" t="s">
        <v>36</v>
      </c>
      <c r="H13" s="22">
        <v>38169</v>
      </c>
      <c r="I13" s="8" t="s">
        <v>41</v>
      </c>
      <c r="J13" s="18">
        <v>109</v>
      </c>
      <c r="K13" s="18">
        <v>281</v>
      </c>
      <c r="L13" s="19">
        <v>890200</v>
      </c>
      <c r="M13" s="19">
        <v>472</v>
      </c>
      <c r="N13" s="19">
        <v>736025</v>
      </c>
      <c r="O13" s="19">
        <v>699</v>
      </c>
      <c r="P13" s="19">
        <v>2048</v>
      </c>
    </row>
    <row r="14" spans="1:16" x14ac:dyDescent="0.25">
      <c r="A14" s="8">
        <v>6</v>
      </c>
      <c r="B14" s="5" t="s">
        <v>25</v>
      </c>
      <c r="C14" s="6">
        <v>38324</v>
      </c>
      <c r="D14" s="7" t="s">
        <v>30</v>
      </c>
      <c r="E14" s="8" t="s">
        <v>40</v>
      </c>
      <c r="F14" s="8" t="s">
        <v>35</v>
      </c>
      <c r="G14" s="8" t="s">
        <v>36</v>
      </c>
      <c r="H14" s="22">
        <v>38534</v>
      </c>
      <c r="I14" s="8" t="s">
        <v>41</v>
      </c>
      <c r="J14" s="18">
        <v>77</v>
      </c>
      <c r="K14" s="18">
        <v>214</v>
      </c>
      <c r="L14" s="19">
        <v>690200</v>
      </c>
      <c r="M14" s="19">
        <v>367</v>
      </c>
      <c r="N14" s="19">
        <v>530105</v>
      </c>
      <c r="O14" s="19">
        <v>546</v>
      </c>
      <c r="P14" s="19">
        <v>1382</v>
      </c>
    </row>
    <row r="15" spans="1:16" ht="15" customHeight="1" x14ac:dyDescent="0.25">
      <c r="A15" s="8">
        <v>7</v>
      </c>
      <c r="B15" s="5" t="s">
        <v>26</v>
      </c>
      <c r="C15" s="6">
        <v>38338</v>
      </c>
      <c r="D15" s="8" t="s">
        <v>31</v>
      </c>
      <c r="E15" s="8" t="s">
        <v>35</v>
      </c>
      <c r="F15" s="8" t="s">
        <v>35</v>
      </c>
      <c r="G15" s="8" t="s">
        <v>36</v>
      </c>
      <c r="H15" s="22">
        <v>38534</v>
      </c>
      <c r="I15" s="8" t="s">
        <v>41</v>
      </c>
      <c r="J15" s="18">
        <v>23</v>
      </c>
      <c r="K15" s="18">
        <v>75</v>
      </c>
      <c r="L15" s="19">
        <v>1187400</v>
      </c>
      <c r="M15" s="19">
        <v>717</v>
      </c>
      <c r="N15" s="19">
        <v>942965</v>
      </c>
      <c r="O15" s="19">
        <v>358</v>
      </c>
      <c r="P15" s="19">
        <v>1066</v>
      </c>
    </row>
    <row r="16" spans="1:16" x14ac:dyDescent="0.25">
      <c r="A16" s="8">
        <v>8</v>
      </c>
      <c r="B16" s="5" t="s">
        <v>27</v>
      </c>
      <c r="C16" s="6">
        <v>38971</v>
      </c>
      <c r="D16" s="7" t="s">
        <v>32</v>
      </c>
      <c r="E16" s="8" t="s">
        <v>38</v>
      </c>
      <c r="F16" s="8" t="s">
        <v>35</v>
      </c>
      <c r="G16" s="8" t="s">
        <v>36</v>
      </c>
      <c r="H16" s="22">
        <v>39142</v>
      </c>
      <c r="I16" s="8" t="s">
        <v>41</v>
      </c>
      <c r="J16" s="18">
        <v>45</v>
      </c>
      <c r="K16" s="18">
        <v>176</v>
      </c>
      <c r="L16" s="19">
        <v>1254200</v>
      </c>
      <c r="M16" s="19">
        <v>890</v>
      </c>
      <c r="N16" s="19">
        <v>1272068</v>
      </c>
      <c r="O16" s="19">
        <v>651</v>
      </c>
      <c r="P16" s="19">
        <v>2754</v>
      </c>
    </row>
    <row r="17" spans="1:16" x14ac:dyDescent="0.25">
      <c r="A17" s="8">
        <v>9</v>
      </c>
      <c r="B17" s="5" t="s">
        <v>28</v>
      </c>
      <c r="C17" s="6">
        <v>39745</v>
      </c>
      <c r="D17" s="8" t="s">
        <v>33</v>
      </c>
      <c r="E17" s="8" t="s">
        <v>37</v>
      </c>
      <c r="F17" s="8" t="s">
        <v>35</v>
      </c>
      <c r="G17" s="8" t="s">
        <v>36</v>
      </c>
      <c r="H17" s="22">
        <v>39814</v>
      </c>
      <c r="I17" s="8" t="s">
        <v>41</v>
      </c>
      <c r="J17" s="18">
        <v>43</v>
      </c>
      <c r="K17" s="18">
        <v>131</v>
      </c>
      <c r="L17" s="19">
        <v>671800</v>
      </c>
      <c r="M17" s="19">
        <v>311</v>
      </c>
      <c r="N17" s="19">
        <v>448385</v>
      </c>
      <c r="O17" s="19">
        <v>623</v>
      </c>
      <c r="P17" s="19">
        <v>1045</v>
      </c>
    </row>
    <row r="18" spans="1:16" x14ac:dyDescent="0.25">
      <c r="A18" s="8">
        <v>10</v>
      </c>
      <c r="B18" s="5" t="s">
        <v>29</v>
      </c>
      <c r="C18" s="6">
        <v>40123</v>
      </c>
      <c r="D18" s="8" t="s">
        <v>34</v>
      </c>
      <c r="E18" s="8" t="s">
        <v>40</v>
      </c>
      <c r="F18" s="8" t="s">
        <v>35</v>
      </c>
      <c r="G18" s="8" t="s">
        <v>36</v>
      </c>
      <c r="H18" s="22">
        <v>40210</v>
      </c>
      <c r="I18" s="8" t="s">
        <v>41</v>
      </c>
      <c r="J18" s="18">
        <v>70</v>
      </c>
      <c r="K18" s="18">
        <v>143</v>
      </c>
      <c r="L18" s="19">
        <v>298200</v>
      </c>
      <c r="M18" s="19">
        <v>109</v>
      </c>
      <c r="N18" s="19">
        <v>245260</v>
      </c>
      <c r="O18" s="19">
        <v>324</v>
      </c>
      <c r="P18" s="19">
        <v>815</v>
      </c>
    </row>
    <row r="19" spans="1:16" ht="24" customHeight="1" x14ac:dyDescent="0.25">
      <c r="A19" s="151" t="s">
        <v>110</v>
      </c>
      <c r="B19" s="152"/>
      <c r="C19" s="24">
        <v>40452</v>
      </c>
      <c r="D19" s="153" t="s">
        <v>35</v>
      </c>
      <c r="E19" s="154"/>
      <c r="F19" s="25" t="s">
        <v>35</v>
      </c>
      <c r="G19" s="26" t="s">
        <v>36</v>
      </c>
      <c r="H19" s="27">
        <v>40452</v>
      </c>
      <c r="I19" s="25" t="s">
        <v>41</v>
      </c>
      <c r="J19" s="28">
        <v>5826</v>
      </c>
      <c r="K19" s="28">
        <v>5826</v>
      </c>
      <c r="L19" s="28">
        <v>14565000</v>
      </c>
      <c r="M19" s="28">
        <v>5414</v>
      </c>
      <c r="N19" s="28">
        <v>9000175</v>
      </c>
      <c r="O19" s="28">
        <v>5826</v>
      </c>
      <c r="P19" s="28">
        <v>5826</v>
      </c>
    </row>
    <row r="20" spans="1:16" ht="24" customHeight="1" x14ac:dyDescent="0.25">
      <c r="A20" s="126" t="s">
        <v>42</v>
      </c>
      <c r="B20" s="161"/>
      <c r="C20" s="161"/>
      <c r="D20" s="127"/>
      <c r="E20" s="126" t="s">
        <v>35</v>
      </c>
      <c r="F20" s="127"/>
      <c r="G20" s="9" t="s">
        <v>36</v>
      </c>
      <c r="H20" s="126" t="s">
        <v>41</v>
      </c>
      <c r="I20" s="127"/>
      <c r="J20" s="29">
        <f>J9+J10+J11+J12+J13+J14+J15+J16+J17+J18+J19</f>
        <v>6427</v>
      </c>
      <c r="K20" s="29">
        <f t="shared" ref="K20:P20" si="0">K9+K10+K11+K12+K13+K14+K15+K16+K17+K18+K19</f>
        <v>7655</v>
      </c>
      <c r="L20" s="29">
        <f t="shared" si="0"/>
        <v>25260000</v>
      </c>
      <c r="M20" s="29">
        <f t="shared" si="0"/>
        <v>11802</v>
      </c>
      <c r="N20" s="29">
        <f t="shared" si="0"/>
        <v>18024038</v>
      </c>
      <c r="O20" s="29">
        <f t="shared" si="0"/>
        <v>12285</v>
      </c>
      <c r="P20" s="29">
        <f t="shared" si="0"/>
        <v>24927</v>
      </c>
    </row>
    <row r="21" spans="1:16" ht="24" customHeight="1" x14ac:dyDescent="0.25">
      <c r="A21" s="128" t="s">
        <v>43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30"/>
    </row>
    <row r="22" spans="1:16" x14ac:dyDescent="0.25">
      <c r="A22" s="8">
        <v>11</v>
      </c>
      <c r="B22" s="10" t="s">
        <v>44</v>
      </c>
      <c r="C22" s="11">
        <v>38234</v>
      </c>
      <c r="D22" s="1"/>
      <c r="E22" s="8" t="s">
        <v>53</v>
      </c>
      <c r="F22" s="8" t="s">
        <v>54</v>
      </c>
      <c r="G22" s="8" t="s">
        <v>63</v>
      </c>
      <c r="H22" s="11">
        <v>38477</v>
      </c>
      <c r="I22" s="8" t="s">
        <v>41</v>
      </c>
      <c r="J22" s="8">
        <v>21</v>
      </c>
      <c r="K22" s="8">
        <v>35</v>
      </c>
      <c r="L22" s="8">
        <v>143400</v>
      </c>
      <c r="M22" s="8">
        <v>51</v>
      </c>
      <c r="N22" s="8">
        <v>180350</v>
      </c>
      <c r="O22" s="8">
        <v>28</v>
      </c>
      <c r="P22" s="8">
        <v>61</v>
      </c>
    </row>
    <row r="23" spans="1:16" x14ac:dyDescent="0.25">
      <c r="A23" s="8">
        <v>12</v>
      </c>
      <c r="B23" s="10" t="s">
        <v>45</v>
      </c>
      <c r="C23" s="11">
        <v>38262</v>
      </c>
      <c r="D23" s="1"/>
      <c r="E23" s="8" t="s">
        <v>55</v>
      </c>
      <c r="F23" s="8" t="s">
        <v>54</v>
      </c>
      <c r="G23" s="8" t="s">
        <v>63</v>
      </c>
      <c r="H23" s="11">
        <v>38504</v>
      </c>
      <c r="I23" s="8" t="s">
        <v>41</v>
      </c>
      <c r="J23" s="8">
        <v>71</v>
      </c>
      <c r="K23" s="8">
        <v>213</v>
      </c>
      <c r="L23" s="8">
        <v>272500</v>
      </c>
      <c r="M23" s="8">
        <v>31</v>
      </c>
      <c r="N23" s="8">
        <v>118168</v>
      </c>
      <c r="O23" s="8">
        <v>306</v>
      </c>
      <c r="P23" s="8">
        <v>918</v>
      </c>
    </row>
    <row r="24" spans="1:16" x14ac:dyDescent="0.25">
      <c r="A24" s="8">
        <v>13</v>
      </c>
      <c r="B24" s="10" t="s">
        <v>46</v>
      </c>
      <c r="C24" s="11">
        <v>38276</v>
      </c>
      <c r="D24" s="1"/>
      <c r="E24" s="8" t="s">
        <v>56</v>
      </c>
      <c r="F24" s="8" t="s">
        <v>54</v>
      </c>
      <c r="G24" s="8" t="s">
        <v>63</v>
      </c>
      <c r="H24" s="11">
        <v>38443</v>
      </c>
      <c r="I24" s="8" t="s">
        <v>41</v>
      </c>
      <c r="J24" s="8">
        <v>71</v>
      </c>
      <c r="K24" s="8">
        <v>157</v>
      </c>
      <c r="L24" s="8">
        <v>205000</v>
      </c>
      <c r="M24" s="8">
        <v>16</v>
      </c>
      <c r="N24" s="8">
        <v>182495</v>
      </c>
      <c r="O24" s="8">
        <v>1061</v>
      </c>
      <c r="P24" s="8">
        <v>1332</v>
      </c>
    </row>
    <row r="25" spans="1:16" x14ac:dyDescent="0.25">
      <c r="A25" s="8">
        <v>14</v>
      </c>
      <c r="B25" s="10" t="s">
        <v>47</v>
      </c>
      <c r="C25" s="11">
        <v>38332</v>
      </c>
      <c r="D25" s="1"/>
      <c r="E25" s="8" t="s">
        <v>57</v>
      </c>
      <c r="F25" s="8" t="s">
        <v>54</v>
      </c>
      <c r="G25" s="8" t="s">
        <v>63</v>
      </c>
      <c r="H25" s="11">
        <v>38631</v>
      </c>
      <c r="I25" s="8" t="s">
        <v>41</v>
      </c>
      <c r="J25" s="8">
        <v>63</v>
      </c>
      <c r="K25" s="8">
        <v>117</v>
      </c>
      <c r="L25" s="8">
        <v>139600</v>
      </c>
      <c r="M25" s="8">
        <v>0</v>
      </c>
      <c r="N25" s="8">
        <v>0</v>
      </c>
      <c r="O25" s="8">
        <v>218</v>
      </c>
      <c r="P25" s="8">
        <v>548</v>
      </c>
    </row>
    <row r="26" spans="1:16" x14ac:dyDescent="0.25">
      <c r="A26" s="8">
        <v>15</v>
      </c>
      <c r="B26" s="10" t="s">
        <v>48</v>
      </c>
      <c r="C26" s="11">
        <v>38374</v>
      </c>
      <c r="D26" s="1"/>
      <c r="E26" s="8" t="s">
        <v>58</v>
      </c>
      <c r="F26" s="8" t="s">
        <v>54</v>
      </c>
      <c r="G26" s="8" t="s">
        <v>63</v>
      </c>
      <c r="H26" s="11">
        <v>38672</v>
      </c>
      <c r="I26" s="8" t="s">
        <v>41</v>
      </c>
      <c r="J26" s="8">
        <v>44</v>
      </c>
      <c r="K26" s="8">
        <v>112</v>
      </c>
      <c r="L26" s="8">
        <v>199000</v>
      </c>
      <c r="M26" s="8">
        <v>33</v>
      </c>
      <c r="N26" s="8">
        <v>224810</v>
      </c>
      <c r="O26" s="8">
        <v>376</v>
      </c>
      <c r="P26" s="8">
        <v>746</v>
      </c>
    </row>
    <row r="27" spans="1:16" x14ac:dyDescent="0.25">
      <c r="A27" s="8">
        <v>16</v>
      </c>
      <c r="B27" s="10" t="s">
        <v>49</v>
      </c>
      <c r="C27" s="11">
        <v>38626</v>
      </c>
      <c r="D27" s="1"/>
      <c r="E27" s="8" t="s">
        <v>59</v>
      </c>
      <c r="F27" s="8" t="s">
        <v>54</v>
      </c>
      <c r="G27" s="8" t="s">
        <v>63</v>
      </c>
      <c r="H27" s="11">
        <v>39124</v>
      </c>
      <c r="I27" s="8" t="s">
        <v>41</v>
      </c>
      <c r="J27" s="8">
        <v>102</v>
      </c>
      <c r="K27" s="8">
        <v>315</v>
      </c>
      <c r="L27" s="8">
        <v>256400</v>
      </c>
      <c r="M27" s="8">
        <v>54</v>
      </c>
      <c r="N27" s="8">
        <v>218850</v>
      </c>
      <c r="O27" s="8">
        <v>435</v>
      </c>
      <c r="P27" s="8">
        <v>1267</v>
      </c>
    </row>
    <row r="28" spans="1:16" x14ac:dyDescent="0.25">
      <c r="A28" s="8">
        <v>17</v>
      </c>
      <c r="B28" s="10" t="s">
        <v>50</v>
      </c>
      <c r="C28" s="11">
        <v>38990</v>
      </c>
      <c r="D28" s="1"/>
      <c r="E28" s="8" t="s">
        <v>60</v>
      </c>
      <c r="F28" s="8" t="s">
        <v>54</v>
      </c>
      <c r="G28" s="8" t="s">
        <v>63</v>
      </c>
      <c r="H28" s="11">
        <v>39608</v>
      </c>
      <c r="I28" s="8" t="s">
        <v>41</v>
      </c>
      <c r="J28" s="8">
        <v>17</v>
      </c>
      <c r="K28" s="8">
        <v>93</v>
      </c>
      <c r="L28" s="8">
        <v>177400</v>
      </c>
      <c r="M28" s="8">
        <v>39</v>
      </c>
      <c r="N28" s="8">
        <v>129140</v>
      </c>
      <c r="O28" s="8">
        <v>330</v>
      </c>
      <c r="P28" s="8">
        <v>1547</v>
      </c>
    </row>
    <row r="29" spans="1:16" x14ac:dyDescent="0.25">
      <c r="A29" s="8">
        <v>18</v>
      </c>
      <c r="B29" s="10" t="s">
        <v>51</v>
      </c>
      <c r="C29" s="11">
        <v>39679</v>
      </c>
      <c r="D29" s="1"/>
      <c r="E29" s="8" t="s">
        <v>61</v>
      </c>
      <c r="F29" s="8" t="s">
        <v>54</v>
      </c>
      <c r="G29" s="8" t="s">
        <v>63</v>
      </c>
      <c r="H29" s="11">
        <v>39981</v>
      </c>
      <c r="I29" s="8" t="s">
        <v>41</v>
      </c>
      <c r="J29" s="8">
        <v>52</v>
      </c>
      <c r="K29" s="8">
        <v>113</v>
      </c>
      <c r="L29" s="8">
        <v>183800</v>
      </c>
      <c r="M29" s="8">
        <v>7</v>
      </c>
      <c r="N29" s="8">
        <v>68810</v>
      </c>
      <c r="O29" s="8">
        <v>453</v>
      </c>
      <c r="P29" s="8">
        <v>1124</v>
      </c>
    </row>
    <row r="30" spans="1:16" ht="24" customHeight="1" x14ac:dyDescent="0.25">
      <c r="A30" s="8">
        <v>19</v>
      </c>
      <c r="B30" s="10" t="s">
        <v>52</v>
      </c>
      <c r="C30" s="11">
        <v>40177</v>
      </c>
      <c r="D30" s="1"/>
      <c r="E30" s="8" t="s">
        <v>62</v>
      </c>
      <c r="F30" s="8" t="s">
        <v>54</v>
      </c>
      <c r="G30" s="8" t="s">
        <v>63</v>
      </c>
      <c r="H30" s="11">
        <v>40694</v>
      </c>
      <c r="I30" s="8" t="s">
        <v>41</v>
      </c>
      <c r="J30" s="8">
        <v>93</v>
      </c>
      <c r="K30" s="8">
        <v>181</v>
      </c>
      <c r="L30" s="8">
        <v>247000</v>
      </c>
      <c r="M30" s="8">
        <v>90</v>
      </c>
      <c r="N30" s="8">
        <v>247590</v>
      </c>
      <c r="O30" s="8">
        <v>316</v>
      </c>
      <c r="P30" s="8">
        <v>624</v>
      </c>
    </row>
    <row r="31" spans="1:16" ht="24" customHeight="1" x14ac:dyDescent="0.25">
      <c r="A31" s="126" t="s">
        <v>42</v>
      </c>
      <c r="B31" s="161"/>
      <c r="C31" s="161"/>
      <c r="D31" s="127"/>
      <c r="E31" s="126" t="s">
        <v>54</v>
      </c>
      <c r="F31" s="127"/>
      <c r="G31" s="9" t="s">
        <v>63</v>
      </c>
      <c r="H31" s="126" t="s">
        <v>41</v>
      </c>
      <c r="I31" s="127"/>
      <c r="J31" s="9">
        <f>J22+J23+J24+J25+J26+J27+J28+J29+J30</f>
        <v>534</v>
      </c>
      <c r="K31" s="30">
        <f t="shared" ref="K31:P31" si="1">K22+K23+K24+K25+K26+K27+K28+K29+K30</f>
        <v>1336</v>
      </c>
      <c r="L31" s="30">
        <f t="shared" si="1"/>
        <v>1824100</v>
      </c>
      <c r="M31" s="9">
        <f t="shared" si="1"/>
        <v>321</v>
      </c>
      <c r="N31" s="30">
        <f t="shared" si="1"/>
        <v>1370213</v>
      </c>
      <c r="O31" s="30">
        <f t="shared" si="1"/>
        <v>3523</v>
      </c>
      <c r="P31" s="30">
        <f t="shared" si="1"/>
        <v>8167</v>
      </c>
    </row>
    <row r="32" spans="1:16" ht="24" customHeight="1" x14ac:dyDescent="0.25">
      <c r="A32" s="128" t="s">
        <v>64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30"/>
    </row>
    <row r="33" spans="1:16" x14ac:dyDescent="0.25">
      <c r="A33" s="8">
        <v>20</v>
      </c>
      <c r="B33" s="12" t="s">
        <v>65</v>
      </c>
      <c r="C33" s="13">
        <v>37660</v>
      </c>
      <c r="D33" s="1"/>
      <c r="E33" s="8" t="s">
        <v>74</v>
      </c>
      <c r="F33" s="8" t="s">
        <v>74</v>
      </c>
      <c r="G33" s="8" t="s">
        <v>75</v>
      </c>
      <c r="H33" s="21">
        <v>38353</v>
      </c>
      <c r="I33" s="8" t="s">
        <v>41</v>
      </c>
      <c r="J33" s="8">
        <v>123</v>
      </c>
      <c r="K33" s="8">
        <v>212</v>
      </c>
      <c r="L33" s="8">
        <v>1063600</v>
      </c>
      <c r="M33" s="8">
        <v>337</v>
      </c>
      <c r="N33" s="8">
        <v>1769915</v>
      </c>
      <c r="O33" s="8">
        <v>1189</v>
      </c>
      <c r="P33" s="8">
        <v>2645</v>
      </c>
    </row>
    <row r="34" spans="1:16" x14ac:dyDescent="0.25">
      <c r="A34" s="8">
        <v>21</v>
      </c>
      <c r="B34" s="12" t="s">
        <v>66</v>
      </c>
      <c r="C34" s="13">
        <v>38393</v>
      </c>
      <c r="D34" s="1"/>
      <c r="E34" s="8" t="s">
        <v>76</v>
      </c>
      <c r="F34" s="8" t="s">
        <v>74</v>
      </c>
      <c r="G34" s="8" t="s">
        <v>75</v>
      </c>
      <c r="H34" s="21">
        <v>38722</v>
      </c>
      <c r="I34" s="8" t="s">
        <v>41</v>
      </c>
      <c r="J34" s="8">
        <v>298</v>
      </c>
      <c r="K34" s="8">
        <v>522</v>
      </c>
      <c r="L34" s="8">
        <v>784100</v>
      </c>
      <c r="M34" s="8">
        <v>45</v>
      </c>
      <c r="N34" s="8">
        <v>229110</v>
      </c>
      <c r="O34" s="8">
        <v>827</v>
      </c>
      <c r="P34" s="8">
        <v>1521</v>
      </c>
    </row>
    <row r="35" spans="1:16" x14ac:dyDescent="0.25">
      <c r="A35" s="8">
        <v>22</v>
      </c>
      <c r="B35" s="12" t="s">
        <v>67</v>
      </c>
      <c r="C35" s="13">
        <v>39074</v>
      </c>
      <c r="D35" s="1"/>
      <c r="E35" s="8" t="s">
        <v>77</v>
      </c>
      <c r="F35" s="8" t="s">
        <v>74</v>
      </c>
      <c r="G35" s="8" t="s">
        <v>75</v>
      </c>
      <c r="H35" s="21">
        <v>39264</v>
      </c>
      <c r="I35" s="8" t="s">
        <v>41</v>
      </c>
      <c r="J35" s="8">
        <v>140</v>
      </c>
      <c r="K35" s="8">
        <v>183</v>
      </c>
      <c r="L35" s="8">
        <v>432600</v>
      </c>
      <c r="M35" s="8">
        <v>51</v>
      </c>
      <c r="N35" s="8">
        <v>164590</v>
      </c>
      <c r="O35" s="8">
        <v>437</v>
      </c>
      <c r="P35" s="8">
        <v>754</v>
      </c>
    </row>
    <row r="36" spans="1:16" x14ac:dyDescent="0.25">
      <c r="A36" s="8">
        <v>23</v>
      </c>
      <c r="B36" s="12" t="s">
        <v>68</v>
      </c>
      <c r="C36" s="13">
        <v>39733</v>
      </c>
      <c r="D36" s="1"/>
      <c r="E36" s="8" t="s">
        <v>78</v>
      </c>
      <c r="F36" s="8" t="s">
        <v>74</v>
      </c>
      <c r="G36" s="8" t="s">
        <v>75</v>
      </c>
      <c r="H36" s="21">
        <v>40318</v>
      </c>
      <c r="I36" s="8" t="s">
        <v>41</v>
      </c>
      <c r="J36" s="8">
        <v>117</v>
      </c>
      <c r="K36" s="8">
        <v>180</v>
      </c>
      <c r="L36" s="8">
        <v>418600</v>
      </c>
      <c r="M36" s="8">
        <v>32</v>
      </c>
      <c r="N36" s="8">
        <v>134465</v>
      </c>
      <c r="O36" s="8">
        <v>368</v>
      </c>
      <c r="P36" s="8">
        <v>588</v>
      </c>
    </row>
    <row r="37" spans="1:16" x14ac:dyDescent="0.25">
      <c r="A37" s="8">
        <v>24</v>
      </c>
      <c r="B37" s="12" t="s">
        <v>69</v>
      </c>
      <c r="C37" s="13">
        <v>39744</v>
      </c>
      <c r="D37" s="1"/>
      <c r="E37" s="8" t="s">
        <v>79</v>
      </c>
      <c r="F37" s="8" t="s">
        <v>74</v>
      </c>
      <c r="G37" s="8" t="s">
        <v>75</v>
      </c>
      <c r="H37" s="21">
        <v>40323</v>
      </c>
      <c r="I37" s="8" t="s">
        <v>41</v>
      </c>
      <c r="J37" s="8">
        <v>40</v>
      </c>
      <c r="K37" s="8">
        <v>56</v>
      </c>
      <c r="L37" s="8">
        <v>91200</v>
      </c>
      <c r="M37" s="8">
        <v>8</v>
      </c>
      <c r="N37" s="8">
        <v>29400</v>
      </c>
      <c r="O37" s="8">
        <v>263</v>
      </c>
      <c r="P37" s="8">
        <v>521</v>
      </c>
    </row>
    <row r="38" spans="1:16" x14ac:dyDescent="0.25">
      <c r="A38" s="8">
        <v>25</v>
      </c>
      <c r="B38" s="12" t="s">
        <v>70</v>
      </c>
      <c r="C38" s="13">
        <v>39746</v>
      </c>
      <c r="D38" s="1"/>
      <c r="E38" s="8" t="s">
        <v>80</v>
      </c>
      <c r="F38" s="8" t="s">
        <v>74</v>
      </c>
      <c r="G38" s="8" t="s">
        <v>75</v>
      </c>
      <c r="H38" s="21">
        <v>40469</v>
      </c>
      <c r="I38" s="8" t="s">
        <v>41</v>
      </c>
      <c r="J38" s="8">
        <v>27</v>
      </c>
      <c r="K38" s="8">
        <v>28</v>
      </c>
      <c r="L38" s="8">
        <v>99800</v>
      </c>
      <c r="M38" s="8">
        <v>20</v>
      </c>
      <c r="N38" s="8">
        <v>76005</v>
      </c>
      <c r="O38" s="8">
        <v>247</v>
      </c>
      <c r="P38" s="8">
        <v>515</v>
      </c>
    </row>
    <row r="39" spans="1:16" x14ac:dyDescent="0.25">
      <c r="A39" s="8">
        <v>26</v>
      </c>
      <c r="B39" s="12" t="s">
        <v>71</v>
      </c>
      <c r="C39" s="13">
        <v>40160</v>
      </c>
      <c r="D39" s="1"/>
      <c r="E39" s="8" t="s">
        <v>81</v>
      </c>
      <c r="F39" s="8" t="s">
        <v>74</v>
      </c>
      <c r="G39" s="8" t="s">
        <v>75</v>
      </c>
      <c r="H39" s="21">
        <v>40360</v>
      </c>
      <c r="I39" s="8" t="s">
        <v>41</v>
      </c>
      <c r="J39" s="8">
        <v>205</v>
      </c>
      <c r="K39" s="8">
        <v>274</v>
      </c>
      <c r="L39" s="8">
        <v>883600</v>
      </c>
      <c r="M39" s="8">
        <v>277</v>
      </c>
      <c r="N39" s="8">
        <v>960080</v>
      </c>
      <c r="O39" s="8">
        <v>413</v>
      </c>
      <c r="P39" s="8">
        <v>812</v>
      </c>
    </row>
    <row r="40" spans="1:16" x14ac:dyDescent="0.25">
      <c r="A40" s="8">
        <v>27</v>
      </c>
      <c r="B40" s="12" t="s">
        <v>72</v>
      </c>
      <c r="C40" s="13">
        <v>40164</v>
      </c>
      <c r="D40" s="1"/>
      <c r="E40" s="8" t="s">
        <v>82</v>
      </c>
      <c r="F40" s="8" t="s">
        <v>74</v>
      </c>
      <c r="G40" s="8" t="s">
        <v>75</v>
      </c>
      <c r="H40" s="21">
        <v>40360</v>
      </c>
      <c r="I40" s="8" t="s">
        <v>41</v>
      </c>
      <c r="J40" s="8">
        <v>144</v>
      </c>
      <c r="K40" s="8">
        <v>222</v>
      </c>
      <c r="L40" s="8">
        <v>241000</v>
      </c>
      <c r="M40" s="8">
        <v>65</v>
      </c>
      <c r="N40" s="8">
        <v>212940</v>
      </c>
      <c r="O40" s="8">
        <v>535</v>
      </c>
      <c r="P40" s="8">
        <v>874</v>
      </c>
    </row>
    <row r="41" spans="1:16" ht="24" customHeight="1" x14ac:dyDescent="0.25">
      <c r="A41" s="8">
        <v>28</v>
      </c>
      <c r="B41" s="12" t="s">
        <v>73</v>
      </c>
      <c r="C41" s="13">
        <v>40167</v>
      </c>
      <c r="D41" s="1"/>
      <c r="E41" s="8" t="s">
        <v>83</v>
      </c>
      <c r="F41" s="8" t="s">
        <v>74</v>
      </c>
      <c r="G41" s="8" t="s">
        <v>75</v>
      </c>
      <c r="H41" s="21">
        <v>40570</v>
      </c>
      <c r="I41" s="8" t="s">
        <v>41</v>
      </c>
      <c r="J41" s="8">
        <v>137</v>
      </c>
      <c r="K41" s="8">
        <v>185</v>
      </c>
      <c r="L41" s="8">
        <v>397000</v>
      </c>
      <c r="M41" s="8">
        <v>66</v>
      </c>
      <c r="N41" s="8">
        <v>359500</v>
      </c>
      <c r="O41" s="8">
        <v>409</v>
      </c>
      <c r="P41" s="8">
        <v>907</v>
      </c>
    </row>
    <row r="42" spans="1:16" ht="24" customHeight="1" x14ac:dyDescent="0.25">
      <c r="A42" s="126" t="s">
        <v>42</v>
      </c>
      <c r="B42" s="161"/>
      <c r="C42" s="161"/>
      <c r="D42" s="127"/>
      <c r="E42" s="126" t="s">
        <v>74</v>
      </c>
      <c r="F42" s="127"/>
      <c r="G42" s="9" t="s">
        <v>75</v>
      </c>
      <c r="H42" s="126" t="s">
        <v>41</v>
      </c>
      <c r="I42" s="127"/>
      <c r="J42" s="30">
        <f>J33+J34+J35+J36+J37+J38+J39+J40+J41</f>
        <v>1231</v>
      </c>
      <c r="K42" s="30">
        <f t="shared" ref="K42:P42" si="2">K33+K34+K35+K36+K37+K38+K39+K40+K41</f>
        <v>1862</v>
      </c>
      <c r="L42" s="30">
        <f t="shared" si="2"/>
        <v>4411500</v>
      </c>
      <c r="M42" s="9">
        <f t="shared" si="2"/>
        <v>901</v>
      </c>
      <c r="N42" s="30">
        <f t="shared" si="2"/>
        <v>3936005</v>
      </c>
      <c r="O42" s="30">
        <f t="shared" si="2"/>
        <v>4688</v>
      </c>
      <c r="P42" s="30">
        <f t="shared" si="2"/>
        <v>9137</v>
      </c>
    </row>
    <row r="43" spans="1:16" ht="24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24" customHeight="1" x14ac:dyDescent="0.25">
      <c r="A44" s="128" t="s">
        <v>84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30"/>
    </row>
    <row r="45" spans="1:16" x14ac:dyDescent="0.25">
      <c r="A45" s="8">
        <v>29</v>
      </c>
      <c r="B45" s="14" t="s">
        <v>85</v>
      </c>
      <c r="C45" s="15">
        <v>40176</v>
      </c>
      <c r="D45" s="1"/>
      <c r="E45" s="8" t="s">
        <v>96</v>
      </c>
      <c r="F45" s="8" t="s">
        <v>97</v>
      </c>
      <c r="G45" s="8" t="s">
        <v>98</v>
      </c>
      <c r="H45" s="20">
        <v>41342</v>
      </c>
      <c r="I45" s="8" t="s">
        <v>41</v>
      </c>
      <c r="J45" s="8">
        <v>44</v>
      </c>
      <c r="K45" s="8">
        <v>71</v>
      </c>
      <c r="L45" s="8">
        <v>128200</v>
      </c>
      <c r="M45" s="8">
        <v>40</v>
      </c>
      <c r="N45" s="8">
        <v>73830</v>
      </c>
      <c r="O45" s="8">
        <v>180</v>
      </c>
      <c r="P45" s="8">
        <v>327</v>
      </c>
    </row>
    <row r="46" spans="1:16" x14ac:dyDescent="0.25">
      <c r="A46" s="8">
        <v>30</v>
      </c>
      <c r="B46" s="14" t="s">
        <v>86</v>
      </c>
      <c r="C46" s="15">
        <v>40168</v>
      </c>
      <c r="D46" s="1"/>
      <c r="E46" s="8" t="s">
        <v>99</v>
      </c>
      <c r="F46" s="8" t="s">
        <v>97</v>
      </c>
      <c r="G46" s="8" t="s">
        <v>98</v>
      </c>
      <c r="H46" s="20">
        <v>40734</v>
      </c>
      <c r="I46" s="8" t="s">
        <v>41</v>
      </c>
      <c r="J46" s="8">
        <v>30</v>
      </c>
      <c r="K46" s="8">
        <v>63</v>
      </c>
      <c r="L46" s="8">
        <v>143000</v>
      </c>
      <c r="M46" s="8">
        <v>37</v>
      </c>
      <c r="N46" s="23">
        <v>70218.75</v>
      </c>
      <c r="O46" s="8">
        <v>127</v>
      </c>
      <c r="P46" s="8">
        <v>334</v>
      </c>
    </row>
    <row r="47" spans="1:16" x14ac:dyDescent="0.25">
      <c r="A47" s="8">
        <v>31</v>
      </c>
      <c r="B47" s="14" t="s">
        <v>87</v>
      </c>
      <c r="C47" s="15">
        <v>40204</v>
      </c>
      <c r="D47" s="1"/>
      <c r="E47" s="8" t="s">
        <v>100</v>
      </c>
      <c r="F47" s="8" t="s">
        <v>97</v>
      </c>
      <c r="G47" s="8" t="s">
        <v>98</v>
      </c>
      <c r="H47" s="20">
        <v>40772</v>
      </c>
      <c r="I47" s="8" t="s">
        <v>41</v>
      </c>
      <c r="J47" s="8">
        <v>27</v>
      </c>
      <c r="K47" s="8">
        <v>65</v>
      </c>
      <c r="L47" s="8">
        <v>271200</v>
      </c>
      <c r="M47" s="8">
        <v>141</v>
      </c>
      <c r="N47" s="23">
        <v>331838.25</v>
      </c>
      <c r="O47" s="8">
        <v>214</v>
      </c>
      <c r="P47" s="8">
        <v>430</v>
      </c>
    </row>
    <row r="48" spans="1:16" x14ac:dyDescent="0.25">
      <c r="A48" s="8">
        <v>32</v>
      </c>
      <c r="B48" s="14" t="s">
        <v>88</v>
      </c>
      <c r="C48" s="15">
        <v>40214</v>
      </c>
      <c r="D48" s="1"/>
      <c r="E48" s="8" t="s">
        <v>101</v>
      </c>
      <c r="F48" s="8" t="s">
        <v>97</v>
      </c>
      <c r="G48" s="8" t="s">
        <v>98</v>
      </c>
      <c r="H48" s="20">
        <v>41153</v>
      </c>
      <c r="I48" s="8" t="s">
        <v>41</v>
      </c>
      <c r="J48" s="8">
        <v>29</v>
      </c>
      <c r="K48" s="8">
        <v>49</v>
      </c>
      <c r="L48" s="8">
        <v>151600</v>
      </c>
      <c r="M48" s="8">
        <v>57</v>
      </c>
      <c r="N48" s="8">
        <v>146235</v>
      </c>
      <c r="O48" s="8">
        <v>180</v>
      </c>
      <c r="P48" s="8">
        <v>353</v>
      </c>
    </row>
    <row r="49" spans="1:16" x14ac:dyDescent="0.25">
      <c r="A49" s="8">
        <v>33</v>
      </c>
      <c r="B49" s="14" t="s">
        <v>89</v>
      </c>
      <c r="C49" s="15">
        <v>40217</v>
      </c>
      <c r="D49" s="1"/>
      <c r="E49" s="8" t="s">
        <v>102</v>
      </c>
      <c r="F49" s="8" t="s">
        <v>97</v>
      </c>
      <c r="G49" s="8" t="s">
        <v>98</v>
      </c>
      <c r="H49" s="20">
        <v>40715</v>
      </c>
      <c r="I49" s="8" t="s">
        <v>41</v>
      </c>
      <c r="J49" s="8">
        <v>48</v>
      </c>
      <c r="K49" s="8">
        <v>87</v>
      </c>
      <c r="L49" s="8">
        <v>195400</v>
      </c>
      <c r="M49" s="8">
        <v>69</v>
      </c>
      <c r="N49" s="23">
        <v>159214.5</v>
      </c>
      <c r="O49" s="8">
        <v>245</v>
      </c>
      <c r="P49" s="8">
        <v>504</v>
      </c>
    </row>
    <row r="50" spans="1:16" x14ac:dyDescent="0.25">
      <c r="A50" s="8">
        <v>34</v>
      </c>
      <c r="B50" s="14" t="s">
        <v>90</v>
      </c>
      <c r="C50" s="15">
        <v>40250</v>
      </c>
      <c r="D50" s="1"/>
      <c r="E50" s="8" t="s">
        <v>103</v>
      </c>
      <c r="F50" s="8" t="s">
        <v>97</v>
      </c>
      <c r="G50" s="8" t="s">
        <v>98</v>
      </c>
      <c r="H50" s="20">
        <v>40981</v>
      </c>
      <c r="I50" s="8" t="s">
        <v>41</v>
      </c>
      <c r="J50" s="8">
        <v>26</v>
      </c>
      <c r="K50" s="8">
        <v>32</v>
      </c>
      <c r="L50" s="8">
        <v>88600</v>
      </c>
      <c r="M50" s="8">
        <v>16</v>
      </c>
      <c r="N50" s="8">
        <v>52875</v>
      </c>
      <c r="O50" s="8">
        <v>174</v>
      </c>
      <c r="P50" s="8">
        <v>290</v>
      </c>
    </row>
    <row r="51" spans="1:16" x14ac:dyDescent="0.25">
      <c r="A51" s="8">
        <v>35</v>
      </c>
      <c r="B51" s="14" t="s">
        <v>91</v>
      </c>
      <c r="C51" s="15">
        <v>40285</v>
      </c>
      <c r="D51" s="1"/>
      <c r="E51" s="8" t="s">
        <v>104</v>
      </c>
      <c r="F51" s="8" t="s">
        <v>97</v>
      </c>
      <c r="G51" s="8" t="s">
        <v>98</v>
      </c>
      <c r="H51" s="20">
        <v>40868</v>
      </c>
      <c r="I51" s="8" t="s">
        <v>41</v>
      </c>
      <c r="J51" s="8">
        <v>34</v>
      </c>
      <c r="K51" s="8">
        <v>57</v>
      </c>
      <c r="L51" s="8">
        <v>263600</v>
      </c>
      <c r="M51" s="8">
        <v>20</v>
      </c>
      <c r="N51" s="23">
        <v>32772.5</v>
      </c>
      <c r="O51" s="8">
        <v>130</v>
      </c>
      <c r="P51" s="8">
        <v>387</v>
      </c>
    </row>
    <row r="52" spans="1:16" x14ac:dyDescent="0.25">
      <c r="A52" s="8">
        <v>36</v>
      </c>
      <c r="B52" s="14" t="s">
        <v>92</v>
      </c>
      <c r="C52" s="15">
        <v>40291</v>
      </c>
      <c r="D52" s="1"/>
      <c r="E52" s="8" t="s">
        <v>105</v>
      </c>
      <c r="F52" s="8" t="s">
        <v>97</v>
      </c>
      <c r="G52" s="8" t="s">
        <v>98</v>
      </c>
      <c r="H52" s="20">
        <v>41354</v>
      </c>
      <c r="I52" s="8" t="s">
        <v>41</v>
      </c>
      <c r="J52" s="8">
        <v>21</v>
      </c>
      <c r="K52" s="8">
        <v>30</v>
      </c>
      <c r="L52" s="8">
        <v>113600</v>
      </c>
      <c r="M52" s="8">
        <v>19</v>
      </c>
      <c r="N52" s="23">
        <v>21162.5</v>
      </c>
      <c r="O52" s="8">
        <v>119</v>
      </c>
      <c r="P52" s="8">
        <v>238</v>
      </c>
    </row>
    <row r="53" spans="1:16" ht="24" x14ac:dyDescent="0.25">
      <c r="A53" s="8">
        <v>37</v>
      </c>
      <c r="B53" s="17" t="s">
        <v>93</v>
      </c>
      <c r="C53" s="15">
        <v>40296</v>
      </c>
      <c r="D53" s="1"/>
      <c r="E53" s="8" t="s">
        <v>106</v>
      </c>
      <c r="F53" s="8" t="s">
        <v>97</v>
      </c>
      <c r="G53" s="8" t="s">
        <v>98</v>
      </c>
      <c r="H53" s="20">
        <v>41456</v>
      </c>
      <c r="I53" s="8" t="s">
        <v>41</v>
      </c>
      <c r="J53" s="8">
        <v>31</v>
      </c>
      <c r="K53" s="8">
        <v>42</v>
      </c>
      <c r="L53" s="8">
        <v>96600</v>
      </c>
      <c r="M53" s="8">
        <v>3</v>
      </c>
      <c r="N53" s="8">
        <v>4275</v>
      </c>
      <c r="O53" s="8">
        <v>196</v>
      </c>
      <c r="P53" s="8">
        <v>302</v>
      </c>
    </row>
    <row r="54" spans="1:16" ht="25.5" x14ac:dyDescent="0.25">
      <c r="A54" s="8">
        <v>38</v>
      </c>
      <c r="B54" s="14" t="s">
        <v>94</v>
      </c>
      <c r="C54" s="15">
        <v>40260</v>
      </c>
      <c r="D54" s="1"/>
      <c r="E54" s="8" t="s">
        <v>97</v>
      </c>
      <c r="F54" s="8" t="s">
        <v>97</v>
      </c>
      <c r="G54" s="8" t="s">
        <v>98</v>
      </c>
      <c r="H54" s="20">
        <v>40737</v>
      </c>
      <c r="I54" s="8" t="s">
        <v>41</v>
      </c>
      <c r="J54" s="8">
        <v>44</v>
      </c>
      <c r="K54" s="8">
        <v>47</v>
      </c>
      <c r="L54" s="8">
        <v>289400</v>
      </c>
      <c r="M54" s="8">
        <v>154</v>
      </c>
      <c r="N54" s="23">
        <v>299743.75</v>
      </c>
      <c r="O54" s="8">
        <v>176</v>
      </c>
      <c r="P54" s="8">
        <v>491</v>
      </c>
    </row>
    <row r="55" spans="1:16" ht="24" customHeight="1" x14ac:dyDescent="0.25">
      <c r="A55" s="8">
        <v>39</v>
      </c>
      <c r="B55" s="14" t="s">
        <v>95</v>
      </c>
      <c r="C55" s="15">
        <v>40305</v>
      </c>
      <c r="D55" s="1"/>
      <c r="E55" s="8" t="s">
        <v>107</v>
      </c>
      <c r="F55" s="8" t="s">
        <v>97</v>
      </c>
      <c r="G55" s="8" t="s">
        <v>98</v>
      </c>
      <c r="H55" s="20">
        <v>40695</v>
      </c>
      <c r="I55" s="8" t="s">
        <v>41</v>
      </c>
      <c r="J55" s="8">
        <v>40</v>
      </c>
      <c r="K55" s="8">
        <v>70</v>
      </c>
      <c r="L55" s="8">
        <v>212800</v>
      </c>
      <c r="M55" s="8">
        <v>123</v>
      </c>
      <c r="N55" s="23">
        <v>251431.5</v>
      </c>
      <c r="O55" s="8">
        <v>222</v>
      </c>
      <c r="P55" s="8">
        <v>486</v>
      </c>
    </row>
    <row r="56" spans="1:16" ht="24" customHeight="1" x14ac:dyDescent="0.25">
      <c r="A56" s="126" t="s">
        <v>42</v>
      </c>
      <c r="B56" s="161"/>
      <c r="C56" s="161"/>
      <c r="D56" s="127"/>
      <c r="E56" s="126" t="s">
        <v>97</v>
      </c>
      <c r="F56" s="127"/>
      <c r="G56" s="9" t="s">
        <v>98</v>
      </c>
      <c r="H56" s="126" t="s">
        <v>41</v>
      </c>
      <c r="I56" s="127"/>
      <c r="J56" s="9">
        <f>J45+J46+J47+J48+J49+J50+J51+J52+J53+J54+J55</f>
        <v>374</v>
      </c>
      <c r="K56" s="9">
        <f t="shared" ref="K56:P56" si="3">K45+K46+K47+K48+K49+K50+K51+K52+K53+K54+K55</f>
        <v>613</v>
      </c>
      <c r="L56" s="30">
        <f t="shared" si="3"/>
        <v>1954000</v>
      </c>
      <c r="M56" s="9">
        <f t="shared" si="3"/>
        <v>679</v>
      </c>
      <c r="N56" s="30">
        <f t="shared" si="3"/>
        <v>1443596.75</v>
      </c>
      <c r="O56" s="30">
        <f t="shared" si="3"/>
        <v>1963</v>
      </c>
      <c r="P56" s="30">
        <f t="shared" si="3"/>
        <v>4142</v>
      </c>
    </row>
    <row r="57" spans="1:16" ht="24" customHeight="1" x14ac:dyDescent="0.25">
      <c r="A57" s="131" t="s">
        <v>111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3"/>
    </row>
    <row r="58" spans="1:16" x14ac:dyDescent="0.25">
      <c r="A58" s="37">
        <v>40</v>
      </c>
      <c r="B58" s="31" t="s">
        <v>112</v>
      </c>
      <c r="C58" s="32">
        <v>38147</v>
      </c>
      <c r="D58" s="8"/>
      <c r="E58" s="8" t="s">
        <v>113</v>
      </c>
      <c r="F58" s="8" t="s">
        <v>114</v>
      </c>
      <c r="G58" s="8" t="s">
        <v>36</v>
      </c>
      <c r="H58" s="33">
        <v>38231</v>
      </c>
      <c r="I58" s="8" t="s">
        <v>41</v>
      </c>
      <c r="J58" s="34">
        <v>61</v>
      </c>
      <c r="K58" s="34">
        <v>152</v>
      </c>
      <c r="L58" s="34">
        <v>427800</v>
      </c>
      <c r="M58" s="34">
        <v>293</v>
      </c>
      <c r="N58" s="34">
        <v>507375</v>
      </c>
      <c r="O58" s="34">
        <v>72</v>
      </c>
      <c r="P58" s="8">
        <v>361</v>
      </c>
    </row>
    <row r="59" spans="1:16" x14ac:dyDescent="0.25">
      <c r="A59" s="37">
        <v>41</v>
      </c>
      <c r="B59" s="31" t="s">
        <v>115</v>
      </c>
      <c r="C59" s="32">
        <v>38144</v>
      </c>
      <c r="D59" s="8"/>
      <c r="E59" s="8" t="s">
        <v>116</v>
      </c>
      <c r="F59" s="8" t="s">
        <v>114</v>
      </c>
      <c r="G59" s="8" t="s">
        <v>36</v>
      </c>
      <c r="H59" s="33">
        <v>38232</v>
      </c>
      <c r="I59" s="8" t="s">
        <v>41</v>
      </c>
      <c r="J59" s="34">
        <v>46</v>
      </c>
      <c r="K59" s="34">
        <v>139</v>
      </c>
      <c r="L59" s="34">
        <v>517800</v>
      </c>
      <c r="M59" s="34">
        <v>295</v>
      </c>
      <c r="N59" s="34">
        <v>405390</v>
      </c>
      <c r="O59" s="34">
        <v>67</v>
      </c>
      <c r="P59" s="8">
        <v>330</v>
      </c>
    </row>
    <row r="60" spans="1:16" x14ac:dyDescent="0.25">
      <c r="A60" s="37">
        <v>42</v>
      </c>
      <c r="B60" s="31" t="s">
        <v>117</v>
      </c>
      <c r="C60" s="32">
        <v>38146</v>
      </c>
      <c r="D60" s="8"/>
      <c r="E60" s="8" t="s">
        <v>118</v>
      </c>
      <c r="F60" s="8" t="s">
        <v>114</v>
      </c>
      <c r="G60" s="8" t="s">
        <v>36</v>
      </c>
      <c r="H60" s="33">
        <v>38233</v>
      </c>
      <c r="I60" s="8" t="s">
        <v>41</v>
      </c>
      <c r="J60" s="34">
        <v>48</v>
      </c>
      <c r="K60" s="34">
        <v>362</v>
      </c>
      <c r="L60" s="34">
        <v>363400</v>
      </c>
      <c r="M60" s="34">
        <v>168</v>
      </c>
      <c r="N60" s="34">
        <v>203126</v>
      </c>
      <c r="O60" s="34">
        <v>73</v>
      </c>
      <c r="P60" s="8">
        <v>448</v>
      </c>
    </row>
    <row r="61" spans="1:16" x14ac:dyDescent="0.25">
      <c r="A61" s="37">
        <v>43</v>
      </c>
      <c r="B61" s="31" t="s">
        <v>119</v>
      </c>
      <c r="C61" s="32">
        <v>38145</v>
      </c>
      <c r="D61" s="8"/>
      <c r="E61" s="8" t="s">
        <v>120</v>
      </c>
      <c r="F61" s="8" t="s">
        <v>114</v>
      </c>
      <c r="G61" s="8" t="s">
        <v>36</v>
      </c>
      <c r="H61" s="33">
        <v>38234</v>
      </c>
      <c r="I61" s="8" t="s">
        <v>41</v>
      </c>
      <c r="J61" s="34">
        <v>13</v>
      </c>
      <c r="K61" s="34">
        <v>48</v>
      </c>
      <c r="L61" s="34">
        <v>266600</v>
      </c>
      <c r="M61" s="34">
        <v>220</v>
      </c>
      <c r="N61" s="34">
        <v>412140</v>
      </c>
      <c r="O61" s="34">
        <v>38</v>
      </c>
      <c r="P61" s="8">
        <v>220</v>
      </c>
    </row>
    <row r="62" spans="1:16" x14ac:dyDescent="0.25">
      <c r="A62" s="37">
        <v>44</v>
      </c>
      <c r="B62" s="31" t="s">
        <v>121</v>
      </c>
      <c r="C62" s="32">
        <v>42419</v>
      </c>
      <c r="D62" s="8" t="s">
        <v>122</v>
      </c>
      <c r="E62" s="8" t="s">
        <v>113</v>
      </c>
      <c r="F62" s="8" t="s">
        <v>114</v>
      </c>
      <c r="G62" s="8" t="s">
        <v>36</v>
      </c>
      <c r="H62" s="33">
        <v>42491</v>
      </c>
      <c r="I62" s="8" t="s">
        <v>41</v>
      </c>
      <c r="J62" s="34">
        <v>256</v>
      </c>
      <c r="K62" s="34">
        <v>1249</v>
      </c>
      <c r="L62" s="34">
        <v>1123200</v>
      </c>
      <c r="M62" s="34">
        <v>285</v>
      </c>
      <c r="N62" s="34">
        <v>684190</v>
      </c>
      <c r="O62" s="34">
        <v>256</v>
      </c>
      <c r="P62" s="8">
        <v>1249</v>
      </c>
    </row>
    <row r="63" spans="1:16" x14ac:dyDescent="0.25">
      <c r="A63" s="37">
        <v>45</v>
      </c>
      <c r="B63" s="31" t="s">
        <v>123</v>
      </c>
      <c r="C63" s="32">
        <v>42438</v>
      </c>
      <c r="D63" s="8" t="s">
        <v>124</v>
      </c>
      <c r="E63" s="8" t="s">
        <v>113</v>
      </c>
      <c r="F63" s="8" t="s">
        <v>114</v>
      </c>
      <c r="G63" s="8" t="s">
        <v>36</v>
      </c>
      <c r="H63" s="33">
        <v>42461</v>
      </c>
      <c r="I63" s="8" t="s">
        <v>41</v>
      </c>
      <c r="J63" s="34">
        <v>140</v>
      </c>
      <c r="K63" s="34">
        <v>840</v>
      </c>
      <c r="L63" s="34">
        <v>870400</v>
      </c>
      <c r="M63" s="34">
        <v>421</v>
      </c>
      <c r="N63" s="34">
        <v>573930</v>
      </c>
      <c r="O63" s="34">
        <v>140</v>
      </c>
      <c r="P63" s="8">
        <v>840</v>
      </c>
    </row>
    <row r="64" spans="1:16" x14ac:dyDescent="0.25">
      <c r="A64" s="37">
        <v>46</v>
      </c>
      <c r="B64" s="31" t="s">
        <v>125</v>
      </c>
      <c r="C64" s="32">
        <v>42437</v>
      </c>
      <c r="D64" s="8" t="s">
        <v>126</v>
      </c>
      <c r="E64" s="8" t="s">
        <v>118</v>
      </c>
      <c r="F64" s="8" t="s">
        <v>114</v>
      </c>
      <c r="G64" s="8" t="s">
        <v>36</v>
      </c>
      <c r="H64" s="33">
        <v>42522</v>
      </c>
      <c r="I64" s="8" t="s">
        <v>41</v>
      </c>
      <c r="J64" s="34">
        <v>134</v>
      </c>
      <c r="K64" s="34">
        <v>813</v>
      </c>
      <c r="L64" s="34">
        <v>435200</v>
      </c>
      <c r="M64" s="34">
        <v>162</v>
      </c>
      <c r="N64" s="34">
        <v>322843</v>
      </c>
      <c r="O64" s="34">
        <v>134</v>
      </c>
      <c r="P64" s="8">
        <v>813</v>
      </c>
    </row>
    <row r="65" spans="1:16" x14ac:dyDescent="0.25">
      <c r="A65" s="37">
        <v>47</v>
      </c>
      <c r="B65" s="31" t="s">
        <v>127</v>
      </c>
      <c r="C65" s="32">
        <v>42440</v>
      </c>
      <c r="D65" s="8" t="s">
        <v>128</v>
      </c>
      <c r="E65" s="8" t="s">
        <v>116</v>
      </c>
      <c r="F65" s="8" t="s">
        <v>114</v>
      </c>
      <c r="G65" s="8" t="s">
        <v>36</v>
      </c>
      <c r="H65" s="33">
        <v>42522</v>
      </c>
      <c r="I65" s="8" t="s">
        <v>41</v>
      </c>
      <c r="J65" s="34">
        <v>134</v>
      </c>
      <c r="K65" s="34">
        <v>705</v>
      </c>
      <c r="L65" s="34">
        <v>400000</v>
      </c>
      <c r="M65" s="34">
        <v>193</v>
      </c>
      <c r="N65" s="34">
        <v>354755</v>
      </c>
      <c r="O65" s="34">
        <v>134</v>
      </c>
      <c r="P65" s="8">
        <v>705</v>
      </c>
    </row>
    <row r="66" spans="1:16" x14ac:dyDescent="0.25">
      <c r="A66" s="37">
        <v>48</v>
      </c>
      <c r="B66" s="31" t="s">
        <v>129</v>
      </c>
      <c r="C66" s="32">
        <v>42453</v>
      </c>
      <c r="D66" s="8" t="s">
        <v>130</v>
      </c>
      <c r="E66" s="8" t="s">
        <v>113</v>
      </c>
      <c r="F66" s="8" t="s">
        <v>114</v>
      </c>
      <c r="G66" s="8" t="s">
        <v>36</v>
      </c>
      <c r="H66" s="33">
        <v>42522</v>
      </c>
      <c r="I66" s="8" t="s">
        <v>41</v>
      </c>
      <c r="J66" s="34">
        <v>70</v>
      </c>
      <c r="K66" s="34">
        <v>250</v>
      </c>
      <c r="L66" s="34">
        <v>187000</v>
      </c>
      <c r="M66" s="34">
        <v>96</v>
      </c>
      <c r="N66" s="34">
        <v>180335</v>
      </c>
      <c r="O66" s="34">
        <v>70</v>
      </c>
      <c r="P66" s="8">
        <v>250</v>
      </c>
    </row>
    <row r="67" spans="1:16" x14ac:dyDescent="0.25">
      <c r="A67" s="37">
        <v>49</v>
      </c>
      <c r="B67" s="31" t="s">
        <v>131</v>
      </c>
      <c r="C67" s="32">
        <v>42454</v>
      </c>
      <c r="D67" s="8" t="s">
        <v>132</v>
      </c>
      <c r="E67" s="8" t="s">
        <v>118</v>
      </c>
      <c r="F67" s="8" t="s">
        <v>114</v>
      </c>
      <c r="G67" s="8" t="s">
        <v>36</v>
      </c>
      <c r="H67" s="33">
        <v>42522</v>
      </c>
      <c r="I67" s="8" t="s">
        <v>41</v>
      </c>
      <c r="J67" s="34">
        <v>100</v>
      </c>
      <c r="K67" s="34">
        <v>719</v>
      </c>
      <c r="L67" s="34">
        <v>287200</v>
      </c>
      <c r="M67" s="34">
        <v>54</v>
      </c>
      <c r="N67" s="34">
        <v>59500</v>
      </c>
      <c r="O67" s="34">
        <v>100</v>
      </c>
      <c r="P67" s="8">
        <v>719</v>
      </c>
    </row>
    <row r="68" spans="1:16" x14ac:dyDescent="0.25">
      <c r="A68" s="37">
        <v>50</v>
      </c>
      <c r="B68" s="31" t="s">
        <v>133</v>
      </c>
      <c r="C68" s="32">
        <v>42456</v>
      </c>
      <c r="D68" s="8" t="s">
        <v>134</v>
      </c>
      <c r="E68" s="8" t="s">
        <v>120</v>
      </c>
      <c r="F68" s="8" t="s">
        <v>114</v>
      </c>
      <c r="G68" s="8" t="s">
        <v>36</v>
      </c>
      <c r="H68" s="33">
        <v>42522</v>
      </c>
      <c r="I68" s="8" t="s">
        <v>41</v>
      </c>
      <c r="J68" s="34">
        <v>66</v>
      </c>
      <c r="K68" s="34">
        <v>338</v>
      </c>
      <c r="L68" s="34">
        <v>259000</v>
      </c>
      <c r="M68" s="34">
        <v>93</v>
      </c>
      <c r="N68" s="34">
        <v>265195</v>
      </c>
      <c r="O68" s="34">
        <v>66</v>
      </c>
      <c r="P68" s="8">
        <v>338</v>
      </c>
    </row>
    <row r="69" spans="1:16" x14ac:dyDescent="0.25">
      <c r="A69" s="37">
        <v>51</v>
      </c>
      <c r="B69" s="31" t="s">
        <v>135</v>
      </c>
      <c r="C69" s="32">
        <v>42439</v>
      </c>
      <c r="D69" s="8" t="s">
        <v>136</v>
      </c>
      <c r="E69" s="8" t="s">
        <v>120</v>
      </c>
      <c r="F69" s="8" t="s">
        <v>114</v>
      </c>
      <c r="G69" s="8" t="s">
        <v>36</v>
      </c>
      <c r="H69" s="33">
        <v>42522</v>
      </c>
      <c r="I69" s="8" t="s">
        <v>41</v>
      </c>
      <c r="J69" s="34">
        <v>82</v>
      </c>
      <c r="K69" s="34">
        <v>325</v>
      </c>
      <c r="L69" s="34">
        <v>123200</v>
      </c>
      <c r="M69" s="34">
        <v>10</v>
      </c>
      <c r="N69" s="34">
        <v>15410</v>
      </c>
      <c r="O69" s="34">
        <v>82</v>
      </c>
      <c r="P69" s="8">
        <v>325</v>
      </c>
    </row>
    <row r="70" spans="1:16" x14ac:dyDescent="0.25">
      <c r="A70" s="37">
        <v>52</v>
      </c>
      <c r="B70" s="31" t="s">
        <v>137</v>
      </c>
      <c r="C70" s="32">
        <v>42455</v>
      </c>
      <c r="D70" s="8" t="s">
        <v>138</v>
      </c>
      <c r="E70" s="8" t="s">
        <v>113</v>
      </c>
      <c r="F70" s="8" t="s">
        <v>114</v>
      </c>
      <c r="G70" s="8" t="s">
        <v>36</v>
      </c>
      <c r="H70" s="33">
        <v>42522</v>
      </c>
      <c r="I70" s="8" t="s">
        <v>41</v>
      </c>
      <c r="J70" s="34">
        <v>81</v>
      </c>
      <c r="K70" s="34">
        <v>474</v>
      </c>
      <c r="L70" s="34">
        <v>238600</v>
      </c>
      <c r="M70" s="34">
        <v>41</v>
      </c>
      <c r="N70" s="34">
        <v>66590</v>
      </c>
      <c r="O70" s="34">
        <v>81</v>
      </c>
      <c r="P70" s="8">
        <v>474</v>
      </c>
    </row>
    <row r="71" spans="1:16" x14ac:dyDescent="0.25">
      <c r="A71" s="37">
        <v>53</v>
      </c>
      <c r="B71" s="31" t="s">
        <v>139</v>
      </c>
      <c r="C71" s="32">
        <v>42457</v>
      </c>
      <c r="D71" s="8" t="s">
        <v>140</v>
      </c>
      <c r="E71" s="8" t="s">
        <v>116</v>
      </c>
      <c r="F71" s="8" t="s">
        <v>114</v>
      </c>
      <c r="G71" s="8" t="s">
        <v>36</v>
      </c>
      <c r="H71" s="33">
        <v>42522</v>
      </c>
      <c r="I71" s="8" t="s">
        <v>41</v>
      </c>
      <c r="J71" s="34">
        <v>52</v>
      </c>
      <c r="K71" s="34">
        <v>287</v>
      </c>
      <c r="L71" s="34">
        <v>128800</v>
      </c>
      <c r="M71" s="34">
        <v>68</v>
      </c>
      <c r="N71" s="34">
        <v>104930</v>
      </c>
      <c r="O71" s="34">
        <v>52</v>
      </c>
      <c r="P71" s="8">
        <v>287</v>
      </c>
    </row>
    <row r="72" spans="1:16" ht="24.75" customHeight="1" x14ac:dyDescent="0.25">
      <c r="A72" s="134" t="s">
        <v>42</v>
      </c>
      <c r="B72" s="135"/>
      <c r="C72" s="135"/>
      <c r="D72" s="136"/>
      <c r="E72" s="134" t="s">
        <v>114</v>
      </c>
      <c r="F72" s="136"/>
      <c r="G72" s="35" t="s">
        <v>36</v>
      </c>
      <c r="H72" s="134" t="s">
        <v>41</v>
      </c>
      <c r="I72" s="136"/>
      <c r="J72" s="30">
        <f>J58+J59+J60+J61+J62+J63+J64+J65+J66+J67+J68+J69+J70+J71</f>
        <v>1283</v>
      </c>
      <c r="K72" s="30">
        <f t="shared" ref="K72:P72" si="4">K58+K59+K60+K61+K62+K63+K64+K65+K66+K67+K68+K69+K70+K71</f>
        <v>6701</v>
      </c>
      <c r="L72" s="30">
        <f t="shared" si="4"/>
        <v>5628200</v>
      </c>
      <c r="M72" s="30">
        <f t="shared" si="4"/>
        <v>2399</v>
      </c>
      <c r="N72" s="30">
        <f t="shared" si="4"/>
        <v>4155709</v>
      </c>
      <c r="O72" s="30">
        <f t="shared" si="4"/>
        <v>1365</v>
      </c>
      <c r="P72" s="30">
        <f t="shared" si="4"/>
        <v>7359</v>
      </c>
    </row>
    <row r="73" spans="1:16" ht="36" x14ac:dyDescent="0.25">
      <c r="A73" s="105" t="s">
        <v>108</v>
      </c>
      <c r="B73" s="110"/>
      <c r="C73" s="110"/>
      <c r="D73" s="106"/>
      <c r="E73" s="137" t="s">
        <v>141</v>
      </c>
      <c r="F73" s="138"/>
      <c r="G73" s="16" t="s">
        <v>109</v>
      </c>
      <c r="H73" s="105" t="s">
        <v>41</v>
      </c>
      <c r="I73" s="106"/>
      <c r="J73" s="36">
        <f>J20+J31+J42+J56+J72</f>
        <v>9849</v>
      </c>
      <c r="K73" s="36">
        <f t="shared" ref="K73:P73" si="5">K20+K31+K42+K56+K72</f>
        <v>18167</v>
      </c>
      <c r="L73" s="36">
        <f t="shared" si="5"/>
        <v>39077800</v>
      </c>
      <c r="M73" s="36">
        <f t="shared" si="5"/>
        <v>16102</v>
      </c>
      <c r="N73" s="36">
        <f t="shared" si="5"/>
        <v>28929561.75</v>
      </c>
      <c r="O73" s="36">
        <f t="shared" si="5"/>
        <v>23824</v>
      </c>
      <c r="P73" s="36">
        <f t="shared" si="5"/>
        <v>53732</v>
      </c>
    </row>
    <row r="74" spans="1:16" ht="21" customHeight="1" x14ac:dyDescent="0.25">
      <c r="A74" s="120" t="s">
        <v>143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2"/>
    </row>
    <row r="75" spans="1:16" ht="21" customHeight="1" x14ac:dyDescent="0.25">
      <c r="A75" s="123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5"/>
    </row>
    <row r="76" spans="1:16" ht="30" customHeight="1" x14ac:dyDescent="0.25">
      <c r="A76" s="98" t="s">
        <v>0</v>
      </c>
      <c r="B76" s="98" t="s">
        <v>1</v>
      </c>
      <c r="C76" s="98" t="s">
        <v>2</v>
      </c>
      <c r="D76" s="100" t="s">
        <v>12</v>
      </c>
      <c r="E76" s="101"/>
      <c r="F76" s="101"/>
      <c r="G76" s="102"/>
      <c r="H76" s="98" t="s">
        <v>13</v>
      </c>
      <c r="I76" s="98" t="s">
        <v>203</v>
      </c>
      <c r="J76" s="100" t="s">
        <v>16</v>
      </c>
      <c r="K76" s="101"/>
      <c r="L76" s="101"/>
      <c r="M76" s="101"/>
      <c r="N76" s="102"/>
      <c r="O76" s="93" t="s">
        <v>17</v>
      </c>
      <c r="P76" s="94"/>
    </row>
    <row r="77" spans="1:16" ht="30" x14ac:dyDescent="0.25">
      <c r="A77" s="99"/>
      <c r="B77" s="99"/>
      <c r="C77" s="99"/>
      <c r="D77" s="2" t="s">
        <v>3</v>
      </c>
      <c r="E77" s="2" t="s">
        <v>4</v>
      </c>
      <c r="F77" s="2" t="s">
        <v>5</v>
      </c>
      <c r="G77" s="2" t="s">
        <v>6</v>
      </c>
      <c r="H77" s="99"/>
      <c r="I77" s="99"/>
      <c r="J77" s="2" t="s">
        <v>7</v>
      </c>
      <c r="K77" s="2" t="s">
        <v>8</v>
      </c>
      <c r="L77" s="2" t="s">
        <v>9</v>
      </c>
      <c r="M77" s="2" t="s">
        <v>10</v>
      </c>
      <c r="N77" s="3" t="s">
        <v>11</v>
      </c>
      <c r="O77" s="4" t="s">
        <v>14</v>
      </c>
      <c r="P77" s="4" t="s">
        <v>15</v>
      </c>
    </row>
    <row r="78" spans="1:16" x14ac:dyDescent="0.25">
      <c r="A78" s="18">
        <v>54</v>
      </c>
      <c r="B78" s="18" t="s">
        <v>144</v>
      </c>
      <c r="C78" s="18">
        <v>1996</v>
      </c>
      <c r="D78" s="18" t="s">
        <v>145</v>
      </c>
      <c r="E78" s="18" t="s">
        <v>146</v>
      </c>
      <c r="F78" s="18" t="s">
        <v>147</v>
      </c>
      <c r="G78" s="107" t="s">
        <v>148</v>
      </c>
      <c r="H78" s="38">
        <v>2013</v>
      </c>
      <c r="I78" s="117" t="s">
        <v>149</v>
      </c>
      <c r="J78" s="18">
        <v>71</v>
      </c>
      <c r="K78" s="18">
        <v>343</v>
      </c>
      <c r="L78" s="18">
        <v>611000</v>
      </c>
      <c r="M78" s="18">
        <v>343</v>
      </c>
      <c r="N78" s="18">
        <v>592320</v>
      </c>
      <c r="O78" s="18">
        <v>71</v>
      </c>
      <c r="P78" s="18">
        <v>343</v>
      </c>
    </row>
    <row r="79" spans="1:16" x14ac:dyDescent="0.25">
      <c r="A79" s="18">
        <v>55</v>
      </c>
      <c r="B79" s="18" t="s">
        <v>150</v>
      </c>
      <c r="C79" s="39">
        <v>42614</v>
      </c>
      <c r="D79" s="18"/>
      <c r="E79" s="18" t="s">
        <v>151</v>
      </c>
      <c r="F79" s="18" t="s">
        <v>152</v>
      </c>
      <c r="G79" s="108"/>
      <c r="H79" s="107" t="s">
        <v>153</v>
      </c>
      <c r="I79" s="118"/>
      <c r="J79" s="18">
        <v>241</v>
      </c>
      <c r="K79" s="18">
        <v>356</v>
      </c>
      <c r="L79" s="18">
        <v>625000</v>
      </c>
      <c r="M79" s="107" t="s">
        <v>153</v>
      </c>
      <c r="N79" s="107" t="s">
        <v>154</v>
      </c>
      <c r="O79" s="18">
        <v>241</v>
      </c>
      <c r="P79" s="18">
        <v>241</v>
      </c>
    </row>
    <row r="80" spans="1:16" x14ac:dyDescent="0.25">
      <c r="A80" s="18">
        <v>56</v>
      </c>
      <c r="B80" s="18" t="s">
        <v>47</v>
      </c>
      <c r="C80" s="39">
        <v>42614</v>
      </c>
      <c r="D80" s="18"/>
      <c r="E80" s="18" t="s">
        <v>155</v>
      </c>
      <c r="F80" s="18" t="s">
        <v>152</v>
      </c>
      <c r="G80" s="108"/>
      <c r="H80" s="108"/>
      <c r="I80" s="118"/>
      <c r="J80" s="18">
        <v>76</v>
      </c>
      <c r="K80" s="18">
        <v>123</v>
      </c>
      <c r="L80" s="18">
        <v>135000</v>
      </c>
      <c r="M80" s="108"/>
      <c r="N80" s="108"/>
      <c r="O80" s="18">
        <v>76</v>
      </c>
      <c r="P80" s="18">
        <v>76</v>
      </c>
    </row>
    <row r="81" spans="1:16" x14ac:dyDescent="0.25">
      <c r="A81" s="18">
        <v>57</v>
      </c>
      <c r="B81" s="18" t="s">
        <v>47</v>
      </c>
      <c r="C81" s="39">
        <v>42614</v>
      </c>
      <c r="D81" s="18"/>
      <c r="E81" s="18" t="s">
        <v>156</v>
      </c>
      <c r="F81" s="18" t="s">
        <v>152</v>
      </c>
      <c r="G81" s="108"/>
      <c r="H81" s="108"/>
      <c r="I81" s="118"/>
      <c r="J81" s="18">
        <v>125</v>
      </c>
      <c r="K81" s="18">
        <v>215</v>
      </c>
      <c r="L81" s="18">
        <v>158000</v>
      </c>
      <c r="M81" s="108"/>
      <c r="N81" s="108"/>
      <c r="O81" s="18">
        <v>125</v>
      </c>
      <c r="P81" s="18">
        <v>125</v>
      </c>
    </row>
    <row r="82" spans="1:16" x14ac:dyDescent="0.25">
      <c r="A82" s="18">
        <v>58</v>
      </c>
      <c r="B82" s="18" t="s">
        <v>157</v>
      </c>
      <c r="C82" s="39">
        <v>42614</v>
      </c>
      <c r="D82" s="18"/>
      <c r="E82" s="18" t="s">
        <v>158</v>
      </c>
      <c r="F82" s="18" t="s">
        <v>152</v>
      </c>
      <c r="G82" s="108"/>
      <c r="H82" s="109"/>
      <c r="I82" s="118"/>
      <c r="J82" s="18">
        <v>113</v>
      </c>
      <c r="K82" s="18">
        <v>198</v>
      </c>
      <c r="L82" s="18">
        <v>194000</v>
      </c>
      <c r="M82" s="109"/>
      <c r="N82" s="109"/>
      <c r="O82" s="18">
        <v>113</v>
      </c>
      <c r="P82" s="18">
        <v>113</v>
      </c>
    </row>
    <row r="83" spans="1:16" x14ac:dyDescent="0.25">
      <c r="A83" s="18">
        <v>59</v>
      </c>
      <c r="B83" s="18" t="s">
        <v>159</v>
      </c>
      <c r="C83" s="40">
        <v>2007</v>
      </c>
      <c r="D83" s="18" t="s">
        <v>160</v>
      </c>
      <c r="E83" s="18" t="s">
        <v>146</v>
      </c>
      <c r="F83" s="18" t="s">
        <v>147</v>
      </c>
      <c r="G83" s="109"/>
      <c r="H83" s="107">
        <v>2013</v>
      </c>
      <c r="I83" s="118"/>
      <c r="J83" s="18">
        <v>47</v>
      </c>
      <c r="K83" s="18">
        <v>61</v>
      </c>
      <c r="L83" s="18">
        <v>622000</v>
      </c>
      <c r="M83" s="18">
        <v>136</v>
      </c>
      <c r="N83" s="18">
        <v>359765</v>
      </c>
      <c r="O83" s="18">
        <v>333</v>
      </c>
      <c r="P83" s="18">
        <v>408</v>
      </c>
    </row>
    <row r="84" spans="1:16" x14ac:dyDescent="0.25">
      <c r="A84" s="18">
        <v>60</v>
      </c>
      <c r="B84" s="18" t="s">
        <v>161</v>
      </c>
      <c r="C84" s="18">
        <v>2011</v>
      </c>
      <c r="D84" s="18"/>
      <c r="E84" s="18" t="s">
        <v>162</v>
      </c>
      <c r="F84" s="18" t="s">
        <v>163</v>
      </c>
      <c r="G84" s="107" t="s">
        <v>164</v>
      </c>
      <c r="H84" s="108"/>
      <c r="I84" s="118"/>
      <c r="J84" s="18">
        <v>30</v>
      </c>
      <c r="K84" s="18">
        <v>207</v>
      </c>
      <c r="L84" s="18">
        <v>484276</v>
      </c>
      <c r="M84" s="18">
        <v>16</v>
      </c>
      <c r="N84" s="18">
        <v>56105</v>
      </c>
      <c r="O84" s="18">
        <v>40</v>
      </c>
      <c r="P84" s="18">
        <v>207</v>
      </c>
    </row>
    <row r="85" spans="1:16" x14ac:dyDescent="0.25">
      <c r="A85" s="18">
        <v>61</v>
      </c>
      <c r="B85" s="18" t="s">
        <v>165</v>
      </c>
      <c r="C85" s="18">
        <v>2002</v>
      </c>
      <c r="D85" s="18"/>
      <c r="E85" s="18" t="s">
        <v>166</v>
      </c>
      <c r="F85" s="18" t="s">
        <v>163</v>
      </c>
      <c r="G85" s="108"/>
      <c r="H85" s="108"/>
      <c r="I85" s="118"/>
      <c r="J85" s="18">
        <v>169</v>
      </c>
      <c r="K85" s="18">
        <v>509</v>
      </c>
      <c r="L85" s="18">
        <v>34000</v>
      </c>
      <c r="M85" s="18">
        <v>0</v>
      </c>
      <c r="N85" s="18">
        <v>0</v>
      </c>
      <c r="O85" s="18">
        <v>169</v>
      </c>
      <c r="P85" s="18">
        <v>509</v>
      </c>
    </row>
    <row r="86" spans="1:16" x14ac:dyDescent="0.25">
      <c r="A86" s="18">
        <v>62</v>
      </c>
      <c r="B86" s="18" t="s">
        <v>167</v>
      </c>
      <c r="C86" s="18">
        <v>2002</v>
      </c>
      <c r="D86" s="18"/>
      <c r="E86" s="18" t="s">
        <v>167</v>
      </c>
      <c r="F86" s="18" t="s">
        <v>163</v>
      </c>
      <c r="G86" s="108"/>
      <c r="H86" s="108"/>
      <c r="I86" s="118"/>
      <c r="J86" s="18">
        <v>113</v>
      </c>
      <c r="K86" s="18">
        <v>113</v>
      </c>
      <c r="L86" s="18">
        <v>141000</v>
      </c>
      <c r="M86" s="18">
        <v>0</v>
      </c>
      <c r="N86" s="18">
        <v>0</v>
      </c>
      <c r="O86" s="18">
        <v>113</v>
      </c>
      <c r="P86" s="18">
        <v>113</v>
      </c>
    </row>
    <row r="87" spans="1:16" x14ac:dyDescent="0.25">
      <c r="A87" s="18">
        <v>63</v>
      </c>
      <c r="B87" s="18" t="s">
        <v>168</v>
      </c>
      <c r="C87" s="18">
        <v>2009</v>
      </c>
      <c r="D87" s="18"/>
      <c r="E87" s="18" t="s">
        <v>168</v>
      </c>
      <c r="F87" s="18" t="s">
        <v>163</v>
      </c>
      <c r="G87" s="108"/>
      <c r="H87" s="109"/>
      <c r="I87" s="118"/>
      <c r="J87" s="18">
        <v>41</v>
      </c>
      <c r="K87" s="18">
        <v>201</v>
      </c>
      <c r="L87" s="18">
        <v>600656</v>
      </c>
      <c r="M87" s="18">
        <v>104</v>
      </c>
      <c r="N87" s="18">
        <v>246136</v>
      </c>
      <c r="O87" s="18">
        <v>41</v>
      </c>
      <c r="P87" s="18">
        <v>207</v>
      </c>
    </row>
    <row r="88" spans="1:16" x14ac:dyDescent="0.25">
      <c r="A88" s="18">
        <v>64</v>
      </c>
      <c r="B88" s="18" t="s">
        <v>169</v>
      </c>
      <c r="C88" s="18">
        <v>2011</v>
      </c>
      <c r="D88" s="18"/>
      <c r="E88" s="18" t="s">
        <v>169</v>
      </c>
      <c r="F88" s="18" t="s">
        <v>163</v>
      </c>
      <c r="G88" s="108"/>
      <c r="H88" s="41">
        <v>2015</v>
      </c>
      <c r="I88" s="118"/>
      <c r="J88" s="18">
        <v>24</v>
      </c>
      <c r="K88" s="18">
        <v>166</v>
      </c>
      <c r="L88" s="18">
        <v>156400</v>
      </c>
      <c r="M88" s="18">
        <v>16</v>
      </c>
      <c r="N88" s="18">
        <v>50616</v>
      </c>
      <c r="O88" s="18">
        <v>44</v>
      </c>
      <c r="P88" s="18">
        <v>317</v>
      </c>
    </row>
    <row r="89" spans="1:16" x14ac:dyDescent="0.25">
      <c r="A89" s="18">
        <v>65</v>
      </c>
      <c r="B89" s="18" t="s">
        <v>170</v>
      </c>
      <c r="C89" s="18">
        <v>2013</v>
      </c>
      <c r="D89" s="18"/>
      <c r="E89" s="18" t="s">
        <v>170</v>
      </c>
      <c r="F89" s="18" t="s">
        <v>163</v>
      </c>
      <c r="G89" s="109"/>
      <c r="H89" s="42">
        <v>2015</v>
      </c>
      <c r="I89" s="118"/>
      <c r="J89" s="18">
        <v>54</v>
      </c>
      <c r="K89" s="18">
        <v>155</v>
      </c>
      <c r="L89" s="18">
        <v>146000</v>
      </c>
      <c r="M89" s="18">
        <v>0</v>
      </c>
      <c r="N89" s="18">
        <v>0</v>
      </c>
      <c r="O89" s="18">
        <v>115</v>
      </c>
      <c r="P89" s="18">
        <v>320</v>
      </c>
    </row>
    <row r="90" spans="1:16" x14ac:dyDescent="0.25">
      <c r="A90" s="18">
        <v>66</v>
      </c>
      <c r="B90" s="18" t="s">
        <v>171</v>
      </c>
      <c r="C90" s="18">
        <v>1996</v>
      </c>
      <c r="D90" s="18" t="s">
        <v>171</v>
      </c>
      <c r="E90" s="18" t="s">
        <v>172</v>
      </c>
      <c r="F90" s="18" t="s">
        <v>173</v>
      </c>
      <c r="G90" s="107" t="s">
        <v>174</v>
      </c>
      <c r="H90" s="107">
        <v>2013</v>
      </c>
      <c r="I90" s="118"/>
      <c r="J90" s="18">
        <v>15</v>
      </c>
      <c r="K90" s="18">
        <v>52</v>
      </c>
      <c r="L90" s="18">
        <v>136000</v>
      </c>
      <c r="M90" s="18">
        <v>13</v>
      </c>
      <c r="N90" s="18">
        <v>21000</v>
      </c>
      <c r="O90" s="18">
        <v>117</v>
      </c>
      <c r="P90" s="18">
        <v>198</v>
      </c>
    </row>
    <row r="91" spans="1:16" x14ac:dyDescent="0.25">
      <c r="A91" s="18">
        <v>67</v>
      </c>
      <c r="B91" s="18" t="s">
        <v>175</v>
      </c>
      <c r="C91" s="18">
        <v>2007</v>
      </c>
      <c r="D91" s="18"/>
      <c r="E91" s="18" t="s">
        <v>175</v>
      </c>
      <c r="F91" s="18" t="s">
        <v>176</v>
      </c>
      <c r="G91" s="108"/>
      <c r="H91" s="108"/>
      <c r="I91" s="118"/>
      <c r="J91" s="18">
        <v>59</v>
      </c>
      <c r="K91" s="18">
        <v>115</v>
      </c>
      <c r="L91" s="18">
        <v>360825</v>
      </c>
      <c r="M91" s="18">
        <v>16</v>
      </c>
      <c r="N91" s="18">
        <v>30095</v>
      </c>
      <c r="O91" s="18">
        <v>113</v>
      </c>
      <c r="P91" s="18">
        <v>355</v>
      </c>
    </row>
    <row r="92" spans="1:16" x14ac:dyDescent="0.25">
      <c r="A92" s="18">
        <v>68</v>
      </c>
      <c r="B92" s="18" t="s">
        <v>177</v>
      </c>
      <c r="C92" s="18">
        <v>2011</v>
      </c>
      <c r="D92" s="18" t="s">
        <v>177</v>
      </c>
      <c r="E92" s="18" t="s">
        <v>175</v>
      </c>
      <c r="F92" s="18" t="s">
        <v>176</v>
      </c>
      <c r="G92" s="109"/>
      <c r="H92" s="109"/>
      <c r="I92" s="118"/>
      <c r="J92" s="18">
        <v>49</v>
      </c>
      <c r="K92" s="18">
        <v>102</v>
      </c>
      <c r="L92" s="18">
        <v>104975</v>
      </c>
      <c r="M92" s="18">
        <v>68</v>
      </c>
      <c r="N92" s="18">
        <v>69525</v>
      </c>
      <c r="O92" s="18">
        <v>96</v>
      </c>
      <c r="P92" s="18">
        <v>234</v>
      </c>
    </row>
    <row r="93" spans="1:16" x14ac:dyDescent="0.25">
      <c r="A93" s="18">
        <v>69</v>
      </c>
      <c r="B93" s="18" t="s">
        <v>178</v>
      </c>
      <c r="C93" s="18">
        <v>2010</v>
      </c>
      <c r="D93" s="18" t="s">
        <v>178</v>
      </c>
      <c r="E93" s="18" t="s">
        <v>179</v>
      </c>
      <c r="F93" s="18" t="s">
        <v>180</v>
      </c>
      <c r="G93" s="107" t="s">
        <v>181</v>
      </c>
      <c r="H93" s="43">
        <v>2014</v>
      </c>
      <c r="I93" s="118"/>
      <c r="J93" s="18">
        <v>23</v>
      </c>
      <c r="K93" s="18">
        <v>97</v>
      </c>
      <c r="L93" s="18">
        <v>310000</v>
      </c>
      <c r="M93" s="18">
        <v>0</v>
      </c>
      <c r="N93" s="18">
        <v>0</v>
      </c>
      <c r="O93" s="18">
        <v>23</v>
      </c>
      <c r="P93" s="18">
        <v>97</v>
      </c>
    </row>
    <row r="94" spans="1:16" x14ac:dyDescent="0.25">
      <c r="A94" s="18">
        <v>70</v>
      </c>
      <c r="B94" s="18" t="s">
        <v>179</v>
      </c>
      <c r="C94" s="18">
        <v>2001</v>
      </c>
      <c r="D94" s="18"/>
      <c r="E94" s="18" t="s">
        <v>179</v>
      </c>
      <c r="F94" s="18" t="s">
        <v>180</v>
      </c>
      <c r="G94" s="108"/>
      <c r="H94" s="107" t="s">
        <v>153</v>
      </c>
      <c r="I94" s="118"/>
      <c r="J94" s="18">
        <v>12</v>
      </c>
      <c r="K94" s="18">
        <v>52</v>
      </c>
      <c r="L94" s="18">
        <v>61373</v>
      </c>
      <c r="M94" s="18">
        <v>0</v>
      </c>
      <c r="N94" s="18">
        <v>0</v>
      </c>
      <c r="O94" s="18">
        <v>52</v>
      </c>
      <c r="P94" s="18">
        <v>128</v>
      </c>
    </row>
    <row r="95" spans="1:16" x14ac:dyDescent="0.25">
      <c r="A95" s="18">
        <v>71</v>
      </c>
      <c r="B95" s="18" t="s">
        <v>182</v>
      </c>
      <c r="C95" s="18">
        <v>2012</v>
      </c>
      <c r="D95" s="18" t="s">
        <v>182</v>
      </c>
      <c r="E95" s="18" t="s">
        <v>179</v>
      </c>
      <c r="F95" s="18" t="s">
        <v>180</v>
      </c>
      <c r="G95" s="108"/>
      <c r="H95" s="109"/>
      <c r="I95" s="118"/>
      <c r="J95" s="18">
        <v>24</v>
      </c>
      <c r="K95" s="18">
        <v>48</v>
      </c>
      <c r="L95" s="18">
        <v>75700</v>
      </c>
      <c r="M95" s="18">
        <v>0</v>
      </c>
      <c r="N95" s="18">
        <v>0</v>
      </c>
      <c r="O95" s="18">
        <v>24</v>
      </c>
      <c r="P95" s="18">
        <v>48</v>
      </c>
    </row>
    <row r="96" spans="1:16" x14ac:dyDescent="0.25">
      <c r="A96" s="18">
        <v>72</v>
      </c>
      <c r="B96" s="18" t="s">
        <v>183</v>
      </c>
      <c r="C96" s="18">
        <v>2005</v>
      </c>
      <c r="D96" s="18"/>
      <c r="E96" s="18" t="s">
        <v>183</v>
      </c>
      <c r="F96" s="18" t="s">
        <v>184</v>
      </c>
      <c r="G96" s="109"/>
      <c r="H96" s="38">
        <v>2013</v>
      </c>
      <c r="I96" s="118"/>
      <c r="J96" s="18">
        <v>42</v>
      </c>
      <c r="K96" s="18">
        <v>89</v>
      </c>
      <c r="L96" s="18">
        <v>174109</v>
      </c>
      <c r="M96" s="18">
        <v>342</v>
      </c>
      <c r="N96" s="18">
        <v>156250</v>
      </c>
      <c r="O96" s="18">
        <v>187</v>
      </c>
      <c r="P96" s="18">
        <v>462</v>
      </c>
    </row>
    <row r="97" spans="1:16" x14ac:dyDescent="0.25">
      <c r="A97" s="18">
        <v>73</v>
      </c>
      <c r="B97" s="18" t="s">
        <v>185</v>
      </c>
      <c r="C97" s="18">
        <v>2012</v>
      </c>
      <c r="D97" s="18"/>
      <c r="E97" s="18" t="s">
        <v>186</v>
      </c>
      <c r="F97" s="18" t="s">
        <v>185</v>
      </c>
      <c r="G97" s="107" t="s">
        <v>187</v>
      </c>
      <c r="H97" s="107" t="s">
        <v>153</v>
      </c>
      <c r="I97" s="118"/>
      <c r="J97" s="18">
        <v>93</v>
      </c>
      <c r="K97" s="18">
        <v>330</v>
      </c>
      <c r="L97" s="18">
        <v>44000</v>
      </c>
      <c r="M97" s="18">
        <v>0</v>
      </c>
      <c r="N97" s="18">
        <v>0</v>
      </c>
      <c r="O97" s="18">
        <v>93</v>
      </c>
      <c r="P97" s="18">
        <v>330</v>
      </c>
    </row>
    <row r="98" spans="1:16" x14ac:dyDescent="0.25">
      <c r="A98" s="18">
        <v>74</v>
      </c>
      <c r="B98" s="18" t="s">
        <v>188</v>
      </c>
      <c r="C98" s="18">
        <v>2012</v>
      </c>
      <c r="D98" s="18"/>
      <c r="E98" s="18" t="s">
        <v>188</v>
      </c>
      <c r="F98" s="18" t="s">
        <v>185</v>
      </c>
      <c r="G98" s="108"/>
      <c r="H98" s="109"/>
      <c r="I98" s="118"/>
      <c r="J98" s="18">
        <v>27</v>
      </c>
      <c r="K98" s="18">
        <v>78</v>
      </c>
      <c r="L98" s="18">
        <v>73800</v>
      </c>
      <c r="M98" s="18">
        <v>0</v>
      </c>
      <c r="N98" s="18">
        <v>0</v>
      </c>
      <c r="O98" s="18">
        <v>27</v>
      </c>
      <c r="P98" s="18">
        <v>78</v>
      </c>
    </row>
    <row r="99" spans="1:16" x14ac:dyDescent="0.25">
      <c r="A99" s="18">
        <v>75</v>
      </c>
      <c r="B99" s="18" t="s">
        <v>189</v>
      </c>
      <c r="C99" s="18">
        <v>2012</v>
      </c>
      <c r="D99" s="18"/>
      <c r="E99" s="18" t="s">
        <v>189</v>
      </c>
      <c r="F99" s="18" t="s">
        <v>185</v>
      </c>
      <c r="G99" s="108"/>
      <c r="H99" s="107">
        <v>2013</v>
      </c>
      <c r="I99" s="118"/>
      <c r="J99" s="18">
        <v>240</v>
      </c>
      <c r="K99" s="18">
        <v>299</v>
      </c>
      <c r="L99" s="18">
        <v>666510</v>
      </c>
      <c r="M99" s="18">
        <v>2</v>
      </c>
      <c r="N99" s="18">
        <v>4540</v>
      </c>
      <c r="O99" s="18">
        <v>240</v>
      </c>
      <c r="P99" s="18">
        <v>299</v>
      </c>
    </row>
    <row r="100" spans="1:16" x14ac:dyDescent="0.25">
      <c r="A100" s="18">
        <v>76</v>
      </c>
      <c r="B100" s="18" t="s">
        <v>190</v>
      </c>
      <c r="C100" s="18">
        <v>2012</v>
      </c>
      <c r="D100" s="18"/>
      <c r="E100" s="18" t="s">
        <v>190</v>
      </c>
      <c r="F100" s="18" t="s">
        <v>185</v>
      </c>
      <c r="G100" s="108"/>
      <c r="H100" s="108"/>
      <c r="I100" s="118"/>
      <c r="J100" s="18">
        <v>174</v>
      </c>
      <c r="K100" s="18">
        <v>201</v>
      </c>
      <c r="L100" s="18">
        <v>429310</v>
      </c>
      <c r="M100" s="18">
        <v>0</v>
      </c>
      <c r="N100" s="18">
        <v>0</v>
      </c>
      <c r="O100" s="18">
        <v>174</v>
      </c>
      <c r="P100" s="18">
        <v>201</v>
      </c>
    </row>
    <row r="101" spans="1:16" x14ac:dyDescent="0.25">
      <c r="A101" s="18">
        <v>77</v>
      </c>
      <c r="B101" s="18" t="s">
        <v>191</v>
      </c>
      <c r="C101" s="18">
        <v>2012</v>
      </c>
      <c r="D101" s="18"/>
      <c r="E101" s="18" t="s">
        <v>192</v>
      </c>
      <c r="F101" s="18" t="s">
        <v>185</v>
      </c>
      <c r="G101" s="109"/>
      <c r="H101" s="109"/>
      <c r="I101" s="118"/>
      <c r="J101" s="18">
        <v>300</v>
      </c>
      <c r="K101" s="18">
        <v>456</v>
      </c>
      <c r="L101" s="18">
        <v>468850</v>
      </c>
      <c r="M101" s="18">
        <v>3</v>
      </c>
      <c r="N101" s="18">
        <v>7500</v>
      </c>
      <c r="O101" s="18">
        <v>300</v>
      </c>
      <c r="P101" s="18">
        <v>456</v>
      </c>
    </row>
    <row r="102" spans="1:16" x14ac:dyDescent="0.25">
      <c r="A102" s="18">
        <v>78</v>
      </c>
      <c r="B102" s="18" t="s">
        <v>193</v>
      </c>
      <c r="C102" s="18">
        <v>2014</v>
      </c>
      <c r="D102" s="18" t="s">
        <v>193</v>
      </c>
      <c r="E102" s="18" t="s">
        <v>146</v>
      </c>
      <c r="F102" s="18" t="s">
        <v>147</v>
      </c>
      <c r="G102" s="107" t="s">
        <v>148</v>
      </c>
      <c r="H102" s="107">
        <v>2016</v>
      </c>
      <c r="I102" s="118"/>
      <c r="J102" s="18">
        <v>30</v>
      </c>
      <c r="K102" s="18">
        <v>76</v>
      </c>
      <c r="L102" s="18">
        <v>153000</v>
      </c>
      <c r="M102" s="18">
        <v>0</v>
      </c>
      <c r="N102" s="18">
        <v>0</v>
      </c>
      <c r="O102" s="18">
        <v>30</v>
      </c>
      <c r="P102" s="18">
        <v>76</v>
      </c>
    </row>
    <row r="103" spans="1:16" x14ac:dyDescent="0.25">
      <c r="A103" s="18">
        <v>79</v>
      </c>
      <c r="B103" s="18" t="s">
        <v>194</v>
      </c>
      <c r="C103" s="18">
        <v>2014</v>
      </c>
      <c r="D103" s="18"/>
      <c r="E103" s="18" t="s">
        <v>146</v>
      </c>
      <c r="F103" s="18" t="s">
        <v>147</v>
      </c>
      <c r="G103" s="108"/>
      <c r="H103" s="108"/>
      <c r="I103" s="118"/>
      <c r="J103" s="18">
        <v>25</v>
      </c>
      <c r="K103" s="18">
        <v>85</v>
      </c>
      <c r="L103" s="18">
        <v>61900</v>
      </c>
      <c r="M103" s="18">
        <v>0</v>
      </c>
      <c r="N103" s="18">
        <v>0</v>
      </c>
      <c r="O103" s="18">
        <v>21</v>
      </c>
      <c r="P103" s="18">
        <v>85</v>
      </c>
    </row>
    <row r="104" spans="1:16" x14ac:dyDescent="0.25">
      <c r="A104" s="18">
        <v>80</v>
      </c>
      <c r="B104" s="18" t="s">
        <v>195</v>
      </c>
      <c r="C104" s="18">
        <v>2014</v>
      </c>
      <c r="D104" s="18"/>
      <c r="E104" s="18" t="s">
        <v>196</v>
      </c>
      <c r="F104" s="18" t="s">
        <v>197</v>
      </c>
      <c r="G104" s="108"/>
      <c r="H104" s="108"/>
      <c r="I104" s="118"/>
      <c r="J104" s="18">
        <v>134</v>
      </c>
      <c r="K104" s="18">
        <v>202</v>
      </c>
      <c r="L104" s="18">
        <v>538000</v>
      </c>
      <c r="M104" s="18">
        <v>140</v>
      </c>
      <c r="N104" s="18">
        <v>352200</v>
      </c>
      <c r="O104" s="18">
        <v>134</v>
      </c>
      <c r="P104" s="18">
        <v>202</v>
      </c>
    </row>
    <row r="105" spans="1:16" x14ac:dyDescent="0.25">
      <c r="A105" s="18">
        <v>81</v>
      </c>
      <c r="B105" s="18" t="s">
        <v>198</v>
      </c>
      <c r="C105" s="18">
        <v>2014</v>
      </c>
      <c r="D105" s="18"/>
      <c r="E105" s="18" t="s">
        <v>198</v>
      </c>
      <c r="F105" s="18" t="s">
        <v>197</v>
      </c>
      <c r="G105" s="108"/>
      <c r="H105" s="108"/>
      <c r="I105" s="118"/>
      <c r="J105" s="18">
        <v>107</v>
      </c>
      <c r="K105" s="18">
        <v>132</v>
      </c>
      <c r="L105" s="18">
        <v>371000</v>
      </c>
      <c r="M105" s="18">
        <v>70</v>
      </c>
      <c r="N105" s="18">
        <v>226450</v>
      </c>
      <c r="O105" s="18">
        <v>107</v>
      </c>
      <c r="P105" s="18">
        <v>132</v>
      </c>
    </row>
    <row r="106" spans="1:16" x14ac:dyDescent="0.25">
      <c r="A106" s="18">
        <v>82</v>
      </c>
      <c r="B106" s="18" t="s">
        <v>199</v>
      </c>
      <c r="C106" s="18">
        <v>2014</v>
      </c>
      <c r="D106" s="18"/>
      <c r="E106" s="18" t="s">
        <v>199</v>
      </c>
      <c r="F106" s="18" t="s">
        <v>197</v>
      </c>
      <c r="G106" s="108"/>
      <c r="H106" s="108"/>
      <c r="I106" s="118"/>
      <c r="J106" s="18">
        <v>161</v>
      </c>
      <c r="K106" s="18">
        <v>216</v>
      </c>
      <c r="L106" s="18">
        <v>593000</v>
      </c>
      <c r="M106" s="18">
        <v>79</v>
      </c>
      <c r="N106" s="18">
        <v>305775</v>
      </c>
      <c r="O106" s="18">
        <v>161</v>
      </c>
      <c r="P106" s="18">
        <v>216</v>
      </c>
    </row>
    <row r="107" spans="1:16" x14ac:dyDescent="0.25">
      <c r="A107" s="18">
        <v>83</v>
      </c>
      <c r="B107" s="18" t="s">
        <v>200</v>
      </c>
      <c r="C107" s="18">
        <v>2014</v>
      </c>
      <c r="D107" s="18"/>
      <c r="E107" s="18" t="s">
        <v>200</v>
      </c>
      <c r="F107" s="18" t="s">
        <v>197</v>
      </c>
      <c r="G107" s="109"/>
      <c r="H107" s="109"/>
      <c r="I107" s="119"/>
      <c r="J107" s="18">
        <v>96</v>
      </c>
      <c r="K107" s="18">
        <v>125</v>
      </c>
      <c r="L107" s="18">
        <v>346000</v>
      </c>
      <c r="M107" s="18">
        <v>51</v>
      </c>
      <c r="N107" s="18">
        <v>200200</v>
      </c>
      <c r="O107" s="18">
        <v>96</v>
      </c>
      <c r="P107" s="18">
        <v>125</v>
      </c>
    </row>
    <row r="108" spans="1:16" ht="36" customHeight="1" x14ac:dyDescent="0.25">
      <c r="A108" s="105" t="s">
        <v>244</v>
      </c>
      <c r="B108" s="110"/>
      <c r="C108" s="110"/>
      <c r="D108" s="106"/>
      <c r="E108" s="111" t="s">
        <v>201</v>
      </c>
      <c r="F108" s="112"/>
      <c r="G108" s="44" t="s">
        <v>202</v>
      </c>
      <c r="H108" s="113" t="s">
        <v>149</v>
      </c>
      <c r="I108" s="114"/>
      <c r="J108" s="57">
        <f t="shared" ref="J108:P108" si="6">SUM(J78:J107)</f>
        <v>2715</v>
      </c>
      <c r="K108" s="57">
        <f t="shared" si="6"/>
        <v>5402</v>
      </c>
      <c r="L108" s="57">
        <f t="shared" si="6"/>
        <v>8875684</v>
      </c>
      <c r="M108" s="57">
        <f t="shared" si="6"/>
        <v>1399</v>
      </c>
      <c r="N108" s="57">
        <f t="shared" si="6"/>
        <v>2678477</v>
      </c>
      <c r="O108" s="57">
        <f t="shared" si="6"/>
        <v>3476</v>
      </c>
      <c r="P108" s="57">
        <f t="shared" si="6"/>
        <v>6701</v>
      </c>
    </row>
    <row r="109" spans="1:16" ht="21" customHeight="1" x14ac:dyDescent="0.25">
      <c r="A109" s="115" t="s">
        <v>204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</row>
    <row r="110" spans="1:16" ht="21" customHeight="1" x14ac:dyDescent="0.25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</row>
    <row r="111" spans="1:16" ht="30" customHeight="1" x14ac:dyDescent="0.25">
      <c r="A111" s="98" t="s">
        <v>0</v>
      </c>
      <c r="B111" s="98" t="s">
        <v>1</v>
      </c>
      <c r="C111" s="98" t="s">
        <v>2</v>
      </c>
      <c r="D111" s="100" t="s">
        <v>12</v>
      </c>
      <c r="E111" s="101"/>
      <c r="F111" s="101"/>
      <c r="G111" s="102"/>
      <c r="H111" s="98" t="s">
        <v>13</v>
      </c>
      <c r="I111" s="98" t="s">
        <v>203</v>
      </c>
      <c r="J111" s="100" t="s">
        <v>16</v>
      </c>
      <c r="K111" s="101"/>
      <c r="L111" s="101"/>
      <c r="M111" s="101"/>
      <c r="N111" s="102"/>
      <c r="O111" s="93" t="s">
        <v>17</v>
      </c>
      <c r="P111" s="94"/>
    </row>
    <row r="112" spans="1:16" ht="30" x14ac:dyDescent="0.25">
      <c r="A112" s="99"/>
      <c r="B112" s="99"/>
      <c r="C112" s="99"/>
      <c r="D112" s="2" t="s">
        <v>3</v>
      </c>
      <c r="E112" s="2" t="s">
        <v>4</v>
      </c>
      <c r="F112" s="2" t="s">
        <v>5</v>
      </c>
      <c r="G112" s="2" t="s">
        <v>6</v>
      </c>
      <c r="H112" s="99"/>
      <c r="I112" s="99"/>
      <c r="J112" s="2" t="s">
        <v>7</v>
      </c>
      <c r="K112" s="2" t="s">
        <v>8</v>
      </c>
      <c r="L112" s="2" t="s">
        <v>9</v>
      </c>
      <c r="M112" s="2" t="s">
        <v>10</v>
      </c>
      <c r="N112" s="3" t="s">
        <v>11</v>
      </c>
      <c r="O112" s="4" t="s">
        <v>14</v>
      </c>
      <c r="P112" s="4" t="s">
        <v>15</v>
      </c>
    </row>
    <row r="113" spans="1:16" x14ac:dyDescent="0.25">
      <c r="A113" s="45">
        <v>84</v>
      </c>
      <c r="B113" s="8" t="s">
        <v>205</v>
      </c>
      <c r="C113" s="8">
        <v>2000</v>
      </c>
      <c r="D113" s="45"/>
      <c r="E113" s="8" t="s">
        <v>205</v>
      </c>
      <c r="F113" s="45" t="s">
        <v>206</v>
      </c>
      <c r="G113" s="45" t="s">
        <v>207</v>
      </c>
      <c r="H113" s="45" t="s">
        <v>208</v>
      </c>
      <c r="I113" s="45" t="s">
        <v>209</v>
      </c>
      <c r="J113" s="46">
        <v>0</v>
      </c>
      <c r="K113" s="46">
        <v>0</v>
      </c>
      <c r="L113" s="46">
        <v>0</v>
      </c>
      <c r="M113" s="47"/>
      <c r="N113" s="47"/>
      <c r="O113" s="46">
        <v>0</v>
      </c>
      <c r="P113" s="46">
        <v>0</v>
      </c>
    </row>
    <row r="114" spans="1:16" x14ac:dyDescent="0.25">
      <c r="A114" s="45">
        <v>85</v>
      </c>
      <c r="B114" s="48" t="s">
        <v>210</v>
      </c>
      <c r="C114" s="8">
        <v>2006</v>
      </c>
      <c r="D114" s="45"/>
      <c r="E114" s="45" t="s">
        <v>211</v>
      </c>
      <c r="F114" s="45" t="s">
        <v>206</v>
      </c>
      <c r="G114" s="45" t="s">
        <v>207</v>
      </c>
      <c r="H114" s="45" t="s">
        <v>212</v>
      </c>
      <c r="I114" s="45" t="s">
        <v>209</v>
      </c>
      <c r="J114" s="46">
        <v>1</v>
      </c>
      <c r="K114" s="46">
        <v>205</v>
      </c>
      <c r="L114" s="47">
        <v>410000</v>
      </c>
      <c r="M114" s="49">
        <v>101</v>
      </c>
      <c r="N114" s="49">
        <v>463857</v>
      </c>
      <c r="O114" s="46">
        <v>32</v>
      </c>
      <c r="P114" s="46">
        <v>205</v>
      </c>
    </row>
    <row r="115" spans="1:16" x14ac:dyDescent="0.25">
      <c r="A115" s="45">
        <v>86</v>
      </c>
      <c r="B115" s="48" t="s">
        <v>213</v>
      </c>
      <c r="C115" s="8">
        <v>1998</v>
      </c>
      <c r="D115" s="45"/>
      <c r="E115" s="8" t="s">
        <v>213</v>
      </c>
      <c r="F115" s="45" t="s">
        <v>206</v>
      </c>
      <c r="G115" s="45" t="s">
        <v>207</v>
      </c>
      <c r="H115" s="45" t="s">
        <v>208</v>
      </c>
      <c r="I115" s="45" t="s">
        <v>209</v>
      </c>
      <c r="J115" s="46">
        <v>0</v>
      </c>
      <c r="K115" s="46">
        <v>100</v>
      </c>
      <c r="L115" s="46">
        <v>226000</v>
      </c>
      <c r="M115" s="50">
        <v>31</v>
      </c>
      <c r="N115" s="50">
        <v>88285</v>
      </c>
      <c r="O115" s="46">
        <v>16</v>
      </c>
      <c r="P115" s="46">
        <v>100</v>
      </c>
    </row>
    <row r="116" spans="1:16" x14ac:dyDescent="0.25">
      <c r="A116" s="45">
        <v>87</v>
      </c>
      <c r="B116" s="48" t="s">
        <v>214</v>
      </c>
      <c r="C116" s="8">
        <v>1998</v>
      </c>
      <c r="D116" s="45"/>
      <c r="E116" s="8" t="s">
        <v>214</v>
      </c>
      <c r="F116" s="45" t="s">
        <v>206</v>
      </c>
      <c r="G116" s="45" t="s">
        <v>207</v>
      </c>
      <c r="H116" s="45" t="s">
        <v>208</v>
      </c>
      <c r="I116" s="45" t="s">
        <v>209</v>
      </c>
      <c r="J116" s="46">
        <v>4</v>
      </c>
      <c r="K116" s="46">
        <v>305</v>
      </c>
      <c r="L116" s="46">
        <v>695500</v>
      </c>
      <c r="M116" s="50">
        <v>87</v>
      </c>
      <c r="N116" s="50">
        <v>624565</v>
      </c>
      <c r="O116" s="46">
        <v>46</v>
      </c>
      <c r="P116" s="46">
        <v>305</v>
      </c>
    </row>
    <row r="117" spans="1:16" x14ac:dyDescent="0.25">
      <c r="A117" s="45">
        <v>88</v>
      </c>
      <c r="B117" s="48" t="s">
        <v>215</v>
      </c>
      <c r="C117" s="8">
        <v>1998</v>
      </c>
      <c r="D117" s="45"/>
      <c r="E117" s="8" t="s">
        <v>215</v>
      </c>
      <c r="F117" s="45" t="s">
        <v>206</v>
      </c>
      <c r="G117" s="45" t="s">
        <v>207</v>
      </c>
      <c r="H117" s="45" t="s">
        <v>208</v>
      </c>
      <c r="I117" s="45" t="s">
        <v>209</v>
      </c>
      <c r="J117" s="46">
        <v>0</v>
      </c>
      <c r="K117" s="46">
        <v>80</v>
      </c>
      <c r="L117" s="47">
        <v>160000</v>
      </c>
      <c r="M117" s="51">
        <v>0</v>
      </c>
      <c r="N117" s="51">
        <v>0</v>
      </c>
      <c r="O117" s="46">
        <v>15</v>
      </c>
      <c r="P117" s="46">
        <v>80</v>
      </c>
    </row>
    <row r="118" spans="1:16" x14ac:dyDescent="0.25">
      <c r="A118" s="45">
        <v>89</v>
      </c>
      <c r="B118" s="52" t="s">
        <v>216</v>
      </c>
      <c r="C118" s="8">
        <v>2000</v>
      </c>
      <c r="D118" s="45"/>
      <c r="E118" s="8" t="s">
        <v>216</v>
      </c>
      <c r="F118" s="45" t="s">
        <v>206</v>
      </c>
      <c r="G118" s="45" t="s">
        <v>207</v>
      </c>
      <c r="H118" s="45" t="s">
        <v>208</v>
      </c>
      <c r="I118" s="45" t="s">
        <v>209</v>
      </c>
      <c r="J118" s="46">
        <v>11</v>
      </c>
      <c r="K118" s="46">
        <v>328</v>
      </c>
      <c r="L118" s="47">
        <v>705000</v>
      </c>
      <c r="M118" s="47">
        <v>216</v>
      </c>
      <c r="N118" s="47">
        <v>1075660</v>
      </c>
      <c r="O118" s="46">
        <v>63</v>
      </c>
      <c r="P118" s="46">
        <v>328</v>
      </c>
    </row>
    <row r="119" spans="1:16" x14ac:dyDescent="0.25">
      <c r="A119" s="45">
        <v>90</v>
      </c>
      <c r="B119" s="8" t="s">
        <v>217</v>
      </c>
      <c r="C119" s="8">
        <v>2000</v>
      </c>
      <c r="D119" s="45"/>
      <c r="E119" s="8" t="s">
        <v>217</v>
      </c>
      <c r="F119" s="45" t="s">
        <v>218</v>
      </c>
      <c r="G119" s="45" t="s">
        <v>174</v>
      </c>
      <c r="H119" s="45" t="s">
        <v>208</v>
      </c>
      <c r="I119" s="45" t="s">
        <v>209</v>
      </c>
      <c r="J119" s="46">
        <v>0</v>
      </c>
      <c r="K119" s="46">
        <v>384</v>
      </c>
      <c r="L119" s="46">
        <v>704250</v>
      </c>
      <c r="M119" s="47">
        <v>1</v>
      </c>
      <c r="N119" s="47">
        <v>27380</v>
      </c>
      <c r="O119" s="46">
        <v>69</v>
      </c>
      <c r="P119" s="46">
        <v>384</v>
      </c>
    </row>
    <row r="120" spans="1:16" x14ac:dyDescent="0.25">
      <c r="A120" s="45">
        <v>91</v>
      </c>
      <c r="B120" s="8" t="s">
        <v>219</v>
      </c>
      <c r="C120" s="8">
        <v>2002</v>
      </c>
      <c r="D120" s="45"/>
      <c r="E120" s="8" t="s">
        <v>219</v>
      </c>
      <c r="F120" s="45" t="s">
        <v>218</v>
      </c>
      <c r="G120" s="45" t="s">
        <v>174</v>
      </c>
      <c r="H120" s="45" t="s">
        <v>208</v>
      </c>
      <c r="I120" s="45" t="s">
        <v>209</v>
      </c>
      <c r="J120" s="46">
        <v>32</v>
      </c>
      <c r="K120" s="46">
        <v>887</v>
      </c>
      <c r="L120" s="46">
        <v>1769100</v>
      </c>
      <c r="M120" s="47">
        <v>158</v>
      </c>
      <c r="N120" s="47">
        <v>1190933</v>
      </c>
      <c r="O120" s="46">
        <v>140</v>
      </c>
      <c r="P120" s="46">
        <v>887</v>
      </c>
    </row>
    <row r="121" spans="1:16" x14ac:dyDescent="0.25">
      <c r="A121" s="45">
        <v>92</v>
      </c>
      <c r="B121" s="8" t="s">
        <v>220</v>
      </c>
      <c r="C121" s="8">
        <v>1998</v>
      </c>
      <c r="D121" s="45"/>
      <c r="E121" s="8" t="s">
        <v>220</v>
      </c>
      <c r="F121" s="45" t="s">
        <v>221</v>
      </c>
      <c r="G121" s="45" t="s">
        <v>174</v>
      </c>
      <c r="H121" s="45" t="s">
        <v>222</v>
      </c>
      <c r="I121" s="45" t="s">
        <v>209</v>
      </c>
      <c r="J121" s="46">
        <v>9</v>
      </c>
      <c r="K121" s="46">
        <v>528</v>
      </c>
      <c r="L121" s="46">
        <v>779100</v>
      </c>
      <c r="M121" s="47">
        <v>263</v>
      </c>
      <c r="N121" s="47">
        <v>939258</v>
      </c>
      <c r="O121" s="46">
        <v>58</v>
      </c>
      <c r="P121" s="46">
        <v>528</v>
      </c>
    </row>
    <row r="122" spans="1:16" x14ac:dyDescent="0.25">
      <c r="A122" s="45">
        <v>93</v>
      </c>
      <c r="B122" s="8" t="s">
        <v>223</v>
      </c>
      <c r="C122" s="8">
        <v>2001</v>
      </c>
      <c r="D122" s="45"/>
      <c r="E122" s="8" t="s">
        <v>223</v>
      </c>
      <c r="F122" s="45" t="s">
        <v>221</v>
      </c>
      <c r="G122" s="45" t="s">
        <v>174</v>
      </c>
      <c r="H122" s="45" t="s">
        <v>222</v>
      </c>
      <c r="I122" s="45" t="s">
        <v>209</v>
      </c>
      <c r="J122" s="46">
        <v>19</v>
      </c>
      <c r="K122" s="46">
        <v>909</v>
      </c>
      <c r="L122" s="53">
        <v>1782600</v>
      </c>
      <c r="M122" s="47">
        <v>538</v>
      </c>
      <c r="N122" s="47">
        <v>1617683</v>
      </c>
      <c r="O122" s="46">
        <v>126</v>
      </c>
      <c r="P122" s="46">
        <v>909</v>
      </c>
    </row>
    <row r="123" spans="1:16" x14ac:dyDescent="0.25">
      <c r="A123" s="45">
        <v>94</v>
      </c>
      <c r="B123" s="8" t="s">
        <v>224</v>
      </c>
      <c r="C123" s="8">
        <v>1998</v>
      </c>
      <c r="D123" s="45"/>
      <c r="E123" s="8" t="s">
        <v>224</v>
      </c>
      <c r="F123" s="45" t="s">
        <v>221</v>
      </c>
      <c r="G123" s="45" t="s">
        <v>174</v>
      </c>
      <c r="H123" s="45" t="s">
        <v>222</v>
      </c>
      <c r="I123" s="45" t="s">
        <v>209</v>
      </c>
      <c r="J123" s="46">
        <v>17</v>
      </c>
      <c r="K123" s="46">
        <v>810</v>
      </c>
      <c r="L123" s="46">
        <v>1368550</v>
      </c>
      <c r="M123" s="47">
        <v>490</v>
      </c>
      <c r="N123" s="47">
        <v>1983700</v>
      </c>
      <c r="O123" s="46">
        <v>113</v>
      </c>
      <c r="P123" s="46">
        <v>810</v>
      </c>
    </row>
    <row r="124" spans="1:16" x14ac:dyDescent="0.25">
      <c r="A124" s="45">
        <v>95</v>
      </c>
      <c r="B124" s="8" t="s">
        <v>225</v>
      </c>
      <c r="C124" s="8">
        <v>1995</v>
      </c>
      <c r="D124" s="45"/>
      <c r="E124" s="8" t="s">
        <v>225</v>
      </c>
      <c r="F124" s="45" t="s">
        <v>221</v>
      </c>
      <c r="G124" s="45" t="s">
        <v>174</v>
      </c>
      <c r="H124" s="45" t="s">
        <v>222</v>
      </c>
      <c r="I124" s="45" t="s">
        <v>209</v>
      </c>
      <c r="J124" s="46">
        <v>17</v>
      </c>
      <c r="K124" s="46">
        <v>1145</v>
      </c>
      <c r="L124" s="46">
        <v>1487800</v>
      </c>
      <c r="M124" s="47">
        <v>95</v>
      </c>
      <c r="N124" s="47">
        <v>1985755</v>
      </c>
      <c r="O124" s="46">
        <v>157</v>
      </c>
      <c r="P124" s="46">
        <v>1145</v>
      </c>
    </row>
    <row r="125" spans="1:16" x14ac:dyDescent="0.25">
      <c r="A125" s="45">
        <v>96</v>
      </c>
      <c r="B125" s="52" t="s">
        <v>226</v>
      </c>
      <c r="C125" s="8">
        <v>1996</v>
      </c>
      <c r="D125" s="45"/>
      <c r="E125" s="8" t="s">
        <v>226</v>
      </c>
      <c r="F125" s="45" t="s">
        <v>227</v>
      </c>
      <c r="G125" s="45" t="s">
        <v>174</v>
      </c>
      <c r="H125" s="45" t="s">
        <v>212</v>
      </c>
      <c r="I125" s="45" t="s">
        <v>209</v>
      </c>
      <c r="J125" s="54">
        <v>8</v>
      </c>
      <c r="K125" s="54">
        <v>414</v>
      </c>
      <c r="L125" s="46">
        <v>675000</v>
      </c>
      <c r="M125" s="47">
        <v>259</v>
      </c>
      <c r="N125" s="47">
        <v>710740</v>
      </c>
      <c r="O125" s="54">
        <v>43</v>
      </c>
      <c r="P125" s="54">
        <v>414</v>
      </c>
    </row>
    <row r="126" spans="1:16" x14ac:dyDescent="0.25">
      <c r="A126" s="45">
        <v>97</v>
      </c>
      <c r="B126" s="52" t="s">
        <v>228</v>
      </c>
      <c r="C126" s="8">
        <v>2002</v>
      </c>
      <c r="D126" s="45"/>
      <c r="E126" s="8" t="s">
        <v>228</v>
      </c>
      <c r="F126" s="45" t="s">
        <v>227</v>
      </c>
      <c r="G126" s="45" t="s">
        <v>174</v>
      </c>
      <c r="H126" s="45" t="s">
        <v>212</v>
      </c>
      <c r="I126" s="45" t="s">
        <v>209</v>
      </c>
      <c r="J126" s="46">
        <v>8</v>
      </c>
      <c r="K126" s="46">
        <v>265</v>
      </c>
      <c r="L126" s="46">
        <v>484500</v>
      </c>
      <c r="M126" s="47">
        <v>77</v>
      </c>
      <c r="N126" s="47">
        <v>537465</v>
      </c>
      <c r="O126" s="46">
        <v>45</v>
      </c>
      <c r="P126" s="46">
        <v>265</v>
      </c>
    </row>
    <row r="127" spans="1:16" x14ac:dyDescent="0.25">
      <c r="A127" s="45">
        <v>98</v>
      </c>
      <c r="B127" s="48" t="s">
        <v>229</v>
      </c>
      <c r="C127" s="8">
        <v>1998</v>
      </c>
      <c r="D127" s="45"/>
      <c r="E127" s="8" t="s">
        <v>229</v>
      </c>
      <c r="F127" s="45" t="s">
        <v>230</v>
      </c>
      <c r="G127" s="45" t="s">
        <v>174</v>
      </c>
      <c r="H127" s="45" t="s">
        <v>212</v>
      </c>
      <c r="I127" s="45" t="s">
        <v>209</v>
      </c>
      <c r="J127" s="46">
        <v>31</v>
      </c>
      <c r="K127" s="46">
        <v>1237</v>
      </c>
      <c r="L127" s="46">
        <v>2562000</v>
      </c>
      <c r="M127" s="95">
        <v>1259</v>
      </c>
      <c r="N127" s="95">
        <v>3773225</v>
      </c>
      <c r="O127" s="46">
        <v>180</v>
      </c>
      <c r="P127" s="46">
        <v>1237</v>
      </c>
    </row>
    <row r="128" spans="1:16" x14ac:dyDescent="0.25">
      <c r="A128" s="45">
        <v>99</v>
      </c>
      <c r="B128" s="48" t="s">
        <v>231</v>
      </c>
      <c r="C128" s="8">
        <v>1998</v>
      </c>
      <c r="D128" s="45"/>
      <c r="E128" s="8" t="s">
        <v>231</v>
      </c>
      <c r="F128" s="45" t="s">
        <v>230</v>
      </c>
      <c r="G128" s="45" t="s">
        <v>174</v>
      </c>
      <c r="H128" s="45" t="s">
        <v>212</v>
      </c>
      <c r="I128" s="45" t="s">
        <v>209</v>
      </c>
      <c r="J128" s="46">
        <v>0</v>
      </c>
      <c r="K128" s="46">
        <v>192</v>
      </c>
      <c r="L128" s="46">
        <v>521000</v>
      </c>
      <c r="M128" s="96"/>
      <c r="N128" s="96"/>
      <c r="O128" s="46">
        <v>26</v>
      </c>
      <c r="P128" s="46">
        <v>192</v>
      </c>
    </row>
    <row r="129" spans="1:16" x14ac:dyDescent="0.25">
      <c r="A129" s="45">
        <v>100</v>
      </c>
      <c r="B129" s="48" t="s">
        <v>232</v>
      </c>
      <c r="C129" s="8">
        <v>2014</v>
      </c>
      <c r="D129" s="45"/>
      <c r="E129" s="8" t="s">
        <v>232</v>
      </c>
      <c r="F129" s="45" t="s">
        <v>230</v>
      </c>
      <c r="G129" s="45" t="s">
        <v>174</v>
      </c>
      <c r="H129" s="45" t="s">
        <v>212</v>
      </c>
      <c r="I129" s="45" t="s">
        <v>209</v>
      </c>
      <c r="J129" s="46">
        <v>7</v>
      </c>
      <c r="K129" s="46">
        <v>155</v>
      </c>
      <c r="L129" s="46">
        <v>333500</v>
      </c>
      <c r="M129" s="96"/>
      <c r="N129" s="96"/>
      <c r="O129" s="46">
        <v>23</v>
      </c>
      <c r="P129" s="46">
        <v>155</v>
      </c>
    </row>
    <row r="130" spans="1:16" x14ac:dyDescent="0.25">
      <c r="A130" s="45">
        <v>101</v>
      </c>
      <c r="B130" s="48" t="s">
        <v>233</v>
      </c>
      <c r="C130" s="8">
        <v>2014</v>
      </c>
      <c r="D130" s="45"/>
      <c r="E130" s="8" t="s">
        <v>233</v>
      </c>
      <c r="F130" s="45" t="s">
        <v>230</v>
      </c>
      <c r="G130" s="45" t="s">
        <v>174</v>
      </c>
      <c r="H130" s="45" t="s">
        <v>212</v>
      </c>
      <c r="I130" s="45" t="s">
        <v>209</v>
      </c>
      <c r="J130" s="46">
        <v>26</v>
      </c>
      <c r="K130" s="46">
        <v>185</v>
      </c>
      <c r="L130" s="46">
        <v>312000</v>
      </c>
      <c r="M130" s="97"/>
      <c r="N130" s="97"/>
      <c r="O130" s="46">
        <v>26</v>
      </c>
      <c r="P130" s="46">
        <v>185</v>
      </c>
    </row>
    <row r="131" spans="1:16" x14ac:dyDescent="0.25">
      <c r="A131" s="45">
        <v>102</v>
      </c>
      <c r="B131" s="8" t="s">
        <v>234</v>
      </c>
      <c r="C131" s="8">
        <v>1995</v>
      </c>
      <c r="D131" s="45"/>
      <c r="E131" s="8" t="s">
        <v>234</v>
      </c>
      <c r="F131" s="45" t="s">
        <v>235</v>
      </c>
      <c r="G131" s="45" t="s">
        <v>174</v>
      </c>
      <c r="H131" s="45" t="s">
        <v>236</v>
      </c>
      <c r="I131" s="45" t="s">
        <v>209</v>
      </c>
      <c r="J131" s="46">
        <v>36</v>
      </c>
      <c r="K131" s="46">
        <v>1294</v>
      </c>
      <c r="L131" s="46">
        <v>3164500</v>
      </c>
      <c r="M131" s="47">
        <v>339</v>
      </c>
      <c r="N131" s="47">
        <v>2273330</v>
      </c>
      <c r="O131" s="46">
        <v>187</v>
      </c>
      <c r="P131" s="46">
        <v>1294</v>
      </c>
    </row>
    <row r="132" spans="1:16" x14ac:dyDescent="0.25">
      <c r="A132" s="45">
        <v>103</v>
      </c>
      <c r="B132" s="8" t="s">
        <v>237</v>
      </c>
      <c r="C132" s="8">
        <v>1996</v>
      </c>
      <c r="D132" s="45"/>
      <c r="E132" s="8" t="s">
        <v>237</v>
      </c>
      <c r="F132" s="45" t="s">
        <v>235</v>
      </c>
      <c r="G132" s="45" t="s">
        <v>174</v>
      </c>
      <c r="H132" s="45" t="s">
        <v>236</v>
      </c>
      <c r="I132" s="45" t="s">
        <v>209</v>
      </c>
      <c r="J132" s="46">
        <v>8</v>
      </c>
      <c r="K132" s="46">
        <v>535</v>
      </c>
      <c r="L132" s="46">
        <v>1146000</v>
      </c>
      <c r="M132" s="47">
        <v>396</v>
      </c>
      <c r="N132" s="47">
        <v>1369901</v>
      </c>
      <c r="O132" s="46">
        <v>83</v>
      </c>
      <c r="P132" s="46">
        <v>535</v>
      </c>
    </row>
    <row r="133" spans="1:16" x14ac:dyDescent="0.25">
      <c r="A133" s="45">
        <v>104</v>
      </c>
      <c r="B133" s="8" t="s">
        <v>238</v>
      </c>
      <c r="C133" s="8">
        <v>1995</v>
      </c>
      <c r="D133" s="45"/>
      <c r="E133" s="45" t="s">
        <v>234</v>
      </c>
      <c r="F133" s="45" t="s">
        <v>235</v>
      </c>
      <c r="G133" s="45" t="s">
        <v>174</v>
      </c>
      <c r="H133" s="45" t="s">
        <v>239</v>
      </c>
      <c r="I133" s="45" t="s">
        <v>209</v>
      </c>
      <c r="J133" s="46">
        <v>37</v>
      </c>
      <c r="K133" s="46">
        <v>942</v>
      </c>
      <c r="L133" s="46">
        <v>1980000</v>
      </c>
      <c r="M133" s="47">
        <v>536</v>
      </c>
      <c r="N133" s="47">
        <v>1649134</v>
      </c>
      <c r="O133" s="46">
        <v>186</v>
      </c>
      <c r="P133" s="46">
        <v>942</v>
      </c>
    </row>
    <row r="134" spans="1:16" x14ac:dyDescent="0.25">
      <c r="A134" s="45">
        <v>105</v>
      </c>
      <c r="B134" s="8" t="s">
        <v>240</v>
      </c>
      <c r="C134" s="8">
        <v>1996</v>
      </c>
      <c r="D134" s="45"/>
      <c r="E134" s="8" t="s">
        <v>240</v>
      </c>
      <c r="F134" s="45" t="s">
        <v>235</v>
      </c>
      <c r="G134" s="45" t="s">
        <v>174</v>
      </c>
      <c r="H134" s="45" t="s">
        <v>208</v>
      </c>
      <c r="I134" s="45" t="s">
        <v>209</v>
      </c>
      <c r="J134" s="46">
        <v>13</v>
      </c>
      <c r="K134" s="46">
        <v>1192</v>
      </c>
      <c r="L134" s="46">
        <v>2401500</v>
      </c>
      <c r="M134" s="47">
        <v>688</v>
      </c>
      <c r="N134" s="47">
        <v>2919960</v>
      </c>
      <c r="O134" s="46">
        <v>148</v>
      </c>
      <c r="P134" s="46">
        <v>1192</v>
      </c>
    </row>
    <row r="135" spans="1:16" x14ac:dyDescent="0.25">
      <c r="A135" s="45">
        <v>106</v>
      </c>
      <c r="B135" s="8" t="s">
        <v>241</v>
      </c>
      <c r="C135" s="8">
        <v>1995</v>
      </c>
      <c r="D135" s="45"/>
      <c r="E135" s="8" t="s">
        <v>241</v>
      </c>
      <c r="F135" s="45" t="s">
        <v>235</v>
      </c>
      <c r="G135" s="45" t="s">
        <v>174</v>
      </c>
      <c r="H135" s="45" t="s">
        <v>212</v>
      </c>
      <c r="I135" s="45" t="s">
        <v>209</v>
      </c>
      <c r="J135" s="46">
        <v>23</v>
      </c>
      <c r="K135" s="46">
        <v>1092</v>
      </c>
      <c r="L135" s="46">
        <v>2721200</v>
      </c>
      <c r="M135" s="47">
        <v>708</v>
      </c>
      <c r="N135" s="47">
        <v>2229105</v>
      </c>
      <c r="O135" s="46">
        <v>141</v>
      </c>
      <c r="P135" s="46">
        <v>1092</v>
      </c>
    </row>
    <row r="136" spans="1:16" x14ac:dyDescent="0.25">
      <c r="A136" s="45">
        <v>107</v>
      </c>
      <c r="B136" s="8" t="s">
        <v>242</v>
      </c>
      <c r="C136" s="8">
        <v>1998</v>
      </c>
      <c r="D136" s="45"/>
      <c r="E136" s="8" t="s">
        <v>242</v>
      </c>
      <c r="F136" s="45" t="s">
        <v>235</v>
      </c>
      <c r="G136" s="45" t="s">
        <v>174</v>
      </c>
      <c r="H136" s="45" t="s">
        <v>243</v>
      </c>
      <c r="I136" s="45" t="s">
        <v>209</v>
      </c>
      <c r="J136" s="46">
        <v>15</v>
      </c>
      <c r="K136" s="46">
        <v>950</v>
      </c>
      <c r="L136" s="46">
        <v>1760500</v>
      </c>
      <c r="M136" s="47">
        <v>479</v>
      </c>
      <c r="N136" s="47">
        <v>1099875</v>
      </c>
      <c r="O136" s="46">
        <v>139</v>
      </c>
      <c r="P136" s="46">
        <v>950</v>
      </c>
    </row>
    <row r="137" spans="1:16" ht="36" customHeight="1" x14ac:dyDescent="0.25">
      <c r="A137" s="103" t="s">
        <v>245</v>
      </c>
      <c r="B137" s="103"/>
      <c r="C137" s="103"/>
      <c r="D137" s="103"/>
      <c r="E137" s="104" t="s">
        <v>246</v>
      </c>
      <c r="F137" s="104"/>
      <c r="G137" s="16" t="s">
        <v>247</v>
      </c>
      <c r="H137" s="105" t="s">
        <v>209</v>
      </c>
      <c r="I137" s="106"/>
      <c r="J137" s="56">
        <f t="shared" ref="J137:P137" si="7">SUM(J113:J136)</f>
        <v>322</v>
      </c>
      <c r="K137" s="56">
        <f t="shared" si="7"/>
        <v>14134</v>
      </c>
      <c r="L137" s="56">
        <f t="shared" si="7"/>
        <v>28149600</v>
      </c>
      <c r="M137" s="56">
        <f t="shared" si="7"/>
        <v>6721</v>
      </c>
      <c r="N137" s="56">
        <f t="shared" si="7"/>
        <v>26559811</v>
      </c>
      <c r="O137" s="56">
        <f t="shared" si="7"/>
        <v>2062</v>
      </c>
      <c r="P137" s="56">
        <f t="shared" si="7"/>
        <v>14134</v>
      </c>
    </row>
    <row r="138" spans="1:16" ht="21" customHeight="1" x14ac:dyDescent="0.25">
      <c r="A138" s="155" t="s">
        <v>248</v>
      </c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7"/>
    </row>
    <row r="139" spans="1:16" ht="21" customHeight="1" x14ac:dyDescent="0.25">
      <c r="A139" s="158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60"/>
    </row>
    <row r="140" spans="1:16" x14ac:dyDescent="0.25">
      <c r="A140" s="98" t="s">
        <v>0</v>
      </c>
      <c r="B140" s="98" t="s">
        <v>1</v>
      </c>
      <c r="C140" s="98" t="s">
        <v>2</v>
      </c>
      <c r="D140" s="100" t="s">
        <v>12</v>
      </c>
      <c r="E140" s="101"/>
      <c r="F140" s="101"/>
      <c r="G140" s="102"/>
      <c r="H140" s="98" t="s">
        <v>13</v>
      </c>
      <c r="I140" s="98" t="s">
        <v>249</v>
      </c>
      <c r="J140" s="100" t="s">
        <v>16</v>
      </c>
      <c r="K140" s="101"/>
      <c r="L140" s="101"/>
      <c r="M140" s="101"/>
      <c r="N140" s="102"/>
      <c r="O140" s="93" t="s">
        <v>17</v>
      </c>
      <c r="P140" s="94"/>
    </row>
    <row r="141" spans="1:16" ht="30" x14ac:dyDescent="0.25">
      <c r="A141" s="99"/>
      <c r="B141" s="99"/>
      <c r="C141" s="99"/>
      <c r="D141" s="2" t="s">
        <v>3</v>
      </c>
      <c r="E141" s="2" t="s">
        <v>4</v>
      </c>
      <c r="F141" s="2" t="s">
        <v>5</v>
      </c>
      <c r="G141" s="2" t="s">
        <v>6</v>
      </c>
      <c r="H141" s="99"/>
      <c r="I141" s="99"/>
      <c r="J141" s="2" t="s">
        <v>7</v>
      </c>
      <c r="K141" s="2" t="s">
        <v>8</v>
      </c>
      <c r="L141" s="2" t="s">
        <v>9</v>
      </c>
      <c r="M141" s="2" t="s">
        <v>10</v>
      </c>
      <c r="N141" s="3" t="s">
        <v>11</v>
      </c>
      <c r="O141" s="4" t="s">
        <v>14</v>
      </c>
      <c r="P141" s="4" t="s">
        <v>15</v>
      </c>
    </row>
    <row r="142" spans="1:16" x14ac:dyDescent="0.25">
      <c r="A142" s="8">
        <v>108</v>
      </c>
      <c r="B142" s="58" t="s">
        <v>89</v>
      </c>
      <c r="C142" s="11"/>
      <c r="D142" s="1"/>
      <c r="E142" s="8" t="s">
        <v>250</v>
      </c>
      <c r="F142" s="37" t="s">
        <v>251</v>
      </c>
      <c r="G142" s="8" t="s">
        <v>98</v>
      </c>
      <c r="H142" s="170" t="s">
        <v>252</v>
      </c>
      <c r="I142" s="171"/>
      <c r="J142" s="46">
        <v>234</v>
      </c>
      <c r="K142" s="46">
        <v>1170</v>
      </c>
      <c r="L142" s="46">
        <v>792000</v>
      </c>
      <c r="M142" s="8"/>
      <c r="N142" s="46">
        <v>250405</v>
      </c>
      <c r="O142" s="46">
        <v>234</v>
      </c>
      <c r="P142" s="46">
        <v>1170</v>
      </c>
    </row>
    <row r="143" spans="1:16" x14ac:dyDescent="0.25">
      <c r="A143" s="8">
        <v>109</v>
      </c>
      <c r="B143" s="58" t="s">
        <v>253</v>
      </c>
      <c r="C143" s="11"/>
      <c r="D143" s="1"/>
      <c r="E143" s="8" t="s">
        <v>254</v>
      </c>
      <c r="F143" s="37" t="s">
        <v>251</v>
      </c>
      <c r="G143" s="8" t="s">
        <v>98</v>
      </c>
      <c r="H143" s="170" t="s">
        <v>252</v>
      </c>
      <c r="I143" s="171"/>
      <c r="J143" s="46">
        <v>352</v>
      </c>
      <c r="K143" s="46">
        <v>1760</v>
      </c>
      <c r="L143" s="46">
        <v>1140000</v>
      </c>
      <c r="M143" s="8"/>
      <c r="N143" s="46">
        <v>1262400</v>
      </c>
      <c r="O143" s="46">
        <v>352</v>
      </c>
      <c r="P143" s="46">
        <v>1760</v>
      </c>
    </row>
    <row r="144" spans="1:16" x14ac:dyDescent="0.25">
      <c r="A144" s="8">
        <v>110</v>
      </c>
      <c r="B144" s="58" t="s">
        <v>88</v>
      </c>
      <c r="C144" s="11"/>
      <c r="D144" s="1"/>
      <c r="E144" s="8" t="s">
        <v>255</v>
      </c>
      <c r="F144" s="37" t="s">
        <v>251</v>
      </c>
      <c r="G144" s="8" t="s">
        <v>98</v>
      </c>
      <c r="H144" s="170" t="s">
        <v>252</v>
      </c>
      <c r="I144" s="171"/>
      <c r="J144" s="46">
        <v>187</v>
      </c>
      <c r="K144" s="46">
        <v>935</v>
      </c>
      <c r="L144" s="46">
        <v>938000</v>
      </c>
      <c r="M144" s="8"/>
      <c r="N144" s="46">
        <v>1002965</v>
      </c>
      <c r="O144" s="46">
        <v>187</v>
      </c>
      <c r="P144" s="46">
        <v>935</v>
      </c>
    </row>
    <row r="145" spans="1:16" x14ac:dyDescent="0.25">
      <c r="A145" s="8">
        <v>111</v>
      </c>
      <c r="B145" s="58" t="s">
        <v>256</v>
      </c>
      <c r="C145" s="11"/>
      <c r="D145" s="1"/>
      <c r="E145" s="8" t="s">
        <v>257</v>
      </c>
      <c r="F145" s="7" t="s">
        <v>258</v>
      </c>
      <c r="G145" s="8" t="s">
        <v>98</v>
      </c>
      <c r="H145" s="170" t="s">
        <v>252</v>
      </c>
      <c r="I145" s="171"/>
      <c r="J145" s="46">
        <v>290</v>
      </c>
      <c r="K145" s="46">
        <v>1450</v>
      </c>
      <c r="L145" s="46">
        <v>1785000</v>
      </c>
      <c r="M145" s="8"/>
      <c r="N145" s="46">
        <v>765960</v>
      </c>
      <c r="O145" s="46">
        <v>290</v>
      </c>
      <c r="P145" s="46">
        <v>1450</v>
      </c>
    </row>
    <row r="146" spans="1:16" x14ac:dyDescent="0.25">
      <c r="A146" s="8">
        <v>112</v>
      </c>
      <c r="B146" s="58" t="s">
        <v>68</v>
      </c>
      <c r="C146" s="11"/>
      <c r="D146" s="1"/>
      <c r="E146" s="8" t="s">
        <v>259</v>
      </c>
      <c r="F146" s="7" t="s">
        <v>258</v>
      </c>
      <c r="G146" s="8" t="s">
        <v>98</v>
      </c>
      <c r="H146" s="170" t="s">
        <v>252</v>
      </c>
      <c r="I146" s="171"/>
      <c r="J146" s="46">
        <v>270</v>
      </c>
      <c r="K146" s="46">
        <v>1350</v>
      </c>
      <c r="L146" s="46">
        <v>2021600</v>
      </c>
      <c r="M146" s="8"/>
      <c r="N146" s="46">
        <v>654930</v>
      </c>
      <c r="O146" s="46">
        <v>270</v>
      </c>
      <c r="P146" s="46">
        <v>1350</v>
      </c>
    </row>
    <row r="147" spans="1:16" x14ac:dyDescent="0.25">
      <c r="A147" s="8">
        <v>113</v>
      </c>
      <c r="B147" s="58" t="s">
        <v>260</v>
      </c>
      <c r="C147" s="11"/>
      <c r="D147" s="1"/>
      <c r="E147" s="8" t="s">
        <v>261</v>
      </c>
      <c r="F147" s="7" t="s">
        <v>258</v>
      </c>
      <c r="G147" s="8" t="s">
        <v>98</v>
      </c>
      <c r="H147" s="170" t="s">
        <v>252</v>
      </c>
      <c r="I147" s="171"/>
      <c r="J147" s="46">
        <v>315</v>
      </c>
      <c r="K147" s="46">
        <v>1575</v>
      </c>
      <c r="L147" s="46">
        <v>2021600</v>
      </c>
      <c r="M147" s="8"/>
      <c r="N147" s="46">
        <v>1765485</v>
      </c>
      <c r="O147" s="46">
        <v>315</v>
      </c>
      <c r="P147" s="46">
        <v>1575</v>
      </c>
    </row>
    <row r="148" spans="1:16" x14ac:dyDescent="0.25">
      <c r="A148" s="8">
        <v>114</v>
      </c>
      <c r="B148" s="58" t="s">
        <v>262</v>
      </c>
      <c r="C148" s="11"/>
      <c r="D148" s="1"/>
      <c r="E148" s="8" t="s">
        <v>263</v>
      </c>
      <c r="F148" s="8" t="s">
        <v>264</v>
      </c>
      <c r="G148" s="8" t="s">
        <v>98</v>
      </c>
      <c r="H148" s="170" t="s">
        <v>252</v>
      </c>
      <c r="I148" s="171"/>
      <c r="J148" s="46">
        <v>469</v>
      </c>
      <c r="K148" s="46">
        <v>2345</v>
      </c>
      <c r="L148" s="46">
        <v>2693000</v>
      </c>
      <c r="M148" s="8"/>
      <c r="N148" s="46">
        <v>1351270</v>
      </c>
      <c r="O148" s="46">
        <v>469</v>
      </c>
      <c r="P148" s="46">
        <v>2345</v>
      </c>
    </row>
    <row r="149" spans="1:16" x14ac:dyDescent="0.25">
      <c r="A149" s="8">
        <v>115</v>
      </c>
      <c r="B149" s="58" t="s">
        <v>265</v>
      </c>
      <c r="C149" s="11"/>
      <c r="D149" s="1"/>
      <c r="E149" s="8" t="s">
        <v>266</v>
      </c>
      <c r="F149" s="8" t="s">
        <v>264</v>
      </c>
      <c r="G149" s="8" t="s">
        <v>98</v>
      </c>
      <c r="H149" s="170" t="s">
        <v>252</v>
      </c>
      <c r="I149" s="171"/>
      <c r="J149" s="46">
        <v>490</v>
      </c>
      <c r="K149" s="46">
        <v>2450</v>
      </c>
      <c r="L149" s="46">
        <v>2450000</v>
      </c>
      <c r="M149" s="8"/>
      <c r="N149" s="46">
        <v>2065505</v>
      </c>
      <c r="O149" s="46">
        <v>490</v>
      </c>
      <c r="P149" s="46">
        <v>2450</v>
      </c>
    </row>
    <row r="150" spans="1:16" x14ac:dyDescent="0.25">
      <c r="A150" s="8">
        <v>116</v>
      </c>
      <c r="B150" s="58" t="s">
        <v>267</v>
      </c>
      <c r="C150" s="11"/>
      <c r="D150" s="1"/>
      <c r="E150" s="8" t="s">
        <v>268</v>
      </c>
      <c r="F150" s="8" t="s">
        <v>264</v>
      </c>
      <c r="G150" s="8" t="s">
        <v>98</v>
      </c>
      <c r="H150" s="170" t="s">
        <v>252</v>
      </c>
      <c r="I150" s="171"/>
      <c r="J150" s="46">
        <v>381</v>
      </c>
      <c r="K150" s="46">
        <v>1905</v>
      </c>
      <c r="L150" s="46">
        <v>248544</v>
      </c>
      <c r="M150" s="8"/>
      <c r="N150" s="46">
        <v>1040116</v>
      </c>
      <c r="O150" s="46">
        <v>381</v>
      </c>
      <c r="P150" s="46">
        <v>1905</v>
      </c>
    </row>
    <row r="151" spans="1:16" x14ac:dyDescent="0.25">
      <c r="A151" s="8">
        <v>117</v>
      </c>
      <c r="B151" s="58" t="s">
        <v>269</v>
      </c>
      <c r="C151" s="11"/>
      <c r="D151" s="1"/>
      <c r="E151" s="8" t="s">
        <v>270</v>
      </c>
      <c r="F151" s="8" t="s">
        <v>271</v>
      </c>
      <c r="G151" s="8" t="s">
        <v>272</v>
      </c>
      <c r="H151" s="170" t="s">
        <v>252</v>
      </c>
      <c r="I151" s="171"/>
      <c r="J151" s="46">
        <v>414</v>
      </c>
      <c r="K151" s="46">
        <v>2070</v>
      </c>
      <c r="L151" s="46">
        <v>3123000</v>
      </c>
      <c r="M151" s="8"/>
      <c r="N151" s="46">
        <v>2881345</v>
      </c>
      <c r="O151" s="46">
        <v>414</v>
      </c>
      <c r="P151" s="46">
        <v>2070</v>
      </c>
    </row>
    <row r="152" spans="1:16" x14ac:dyDescent="0.25">
      <c r="A152" s="8">
        <v>118</v>
      </c>
      <c r="B152" s="58" t="s">
        <v>273</v>
      </c>
      <c r="C152" s="11"/>
      <c r="D152" s="1"/>
      <c r="E152" s="8" t="s">
        <v>274</v>
      </c>
      <c r="F152" s="8" t="s">
        <v>271</v>
      </c>
      <c r="G152" s="8" t="s">
        <v>272</v>
      </c>
      <c r="H152" s="170" t="s">
        <v>252</v>
      </c>
      <c r="I152" s="171"/>
      <c r="J152" s="46">
        <v>427</v>
      </c>
      <c r="K152" s="46">
        <v>2135</v>
      </c>
      <c r="L152" s="46">
        <v>2562000</v>
      </c>
      <c r="M152" s="8"/>
      <c r="N152" s="46">
        <v>2319480</v>
      </c>
      <c r="O152" s="46">
        <v>427</v>
      </c>
      <c r="P152" s="46">
        <v>2135</v>
      </c>
    </row>
    <row r="153" spans="1:16" x14ac:dyDescent="0.25">
      <c r="A153" s="8">
        <v>119</v>
      </c>
      <c r="B153" s="58" t="s">
        <v>275</v>
      </c>
      <c r="C153" s="11"/>
      <c r="D153" s="1"/>
      <c r="E153" s="8" t="s">
        <v>276</v>
      </c>
      <c r="F153" s="8" t="s">
        <v>277</v>
      </c>
      <c r="G153" s="8" t="s">
        <v>272</v>
      </c>
      <c r="H153" s="170" t="s">
        <v>252</v>
      </c>
      <c r="I153" s="171"/>
      <c r="J153" s="46">
        <v>447</v>
      </c>
      <c r="K153" s="46">
        <v>2235</v>
      </c>
      <c r="L153" s="46">
        <v>2747500</v>
      </c>
      <c r="M153" s="8"/>
      <c r="N153" s="46">
        <v>3100900</v>
      </c>
      <c r="O153" s="46">
        <v>447</v>
      </c>
      <c r="P153" s="46">
        <v>2235</v>
      </c>
    </row>
    <row r="154" spans="1:16" x14ac:dyDescent="0.25">
      <c r="A154" s="8">
        <v>120</v>
      </c>
      <c r="B154" s="58" t="s">
        <v>278</v>
      </c>
      <c r="C154" s="11"/>
      <c r="D154" s="1"/>
      <c r="E154" s="8" t="s">
        <v>279</v>
      </c>
      <c r="F154" s="8" t="s">
        <v>280</v>
      </c>
      <c r="G154" s="8" t="s">
        <v>272</v>
      </c>
      <c r="H154" s="170" t="s">
        <v>252</v>
      </c>
      <c r="I154" s="171"/>
      <c r="J154" s="46">
        <v>376</v>
      </c>
      <c r="K154" s="46">
        <v>1880</v>
      </c>
      <c r="L154" s="46">
        <v>2820000</v>
      </c>
      <c r="M154" s="8"/>
      <c r="N154" s="46">
        <v>1307620</v>
      </c>
      <c r="O154" s="46">
        <v>376</v>
      </c>
      <c r="P154" s="46">
        <v>1880</v>
      </c>
    </row>
    <row r="155" spans="1:16" x14ac:dyDescent="0.25">
      <c r="A155" s="8">
        <v>121</v>
      </c>
      <c r="B155" s="58" t="s">
        <v>281</v>
      </c>
      <c r="C155" s="11"/>
      <c r="D155" s="1"/>
      <c r="E155" s="8" t="s">
        <v>282</v>
      </c>
      <c r="F155" s="8" t="s">
        <v>283</v>
      </c>
      <c r="G155" s="8" t="s">
        <v>98</v>
      </c>
      <c r="H155" s="170" t="s">
        <v>252</v>
      </c>
      <c r="I155" s="171"/>
      <c r="J155" s="46">
        <v>812</v>
      </c>
      <c r="K155" s="46">
        <v>4060</v>
      </c>
      <c r="L155" s="46">
        <v>3343400</v>
      </c>
      <c r="M155" s="8"/>
      <c r="N155" s="46">
        <v>977035</v>
      </c>
      <c r="O155" s="46">
        <v>812</v>
      </c>
      <c r="P155" s="46">
        <v>4060</v>
      </c>
    </row>
    <row r="156" spans="1:16" x14ac:dyDescent="0.25">
      <c r="A156" s="8">
        <v>122</v>
      </c>
      <c r="B156" s="58" t="s">
        <v>89</v>
      </c>
      <c r="C156" s="11"/>
      <c r="D156" s="1"/>
      <c r="E156" s="8" t="s">
        <v>284</v>
      </c>
      <c r="F156" s="8" t="s">
        <v>285</v>
      </c>
      <c r="G156" s="8" t="s">
        <v>286</v>
      </c>
      <c r="H156" s="170" t="s">
        <v>252</v>
      </c>
      <c r="I156" s="171"/>
      <c r="J156" s="46">
        <v>30</v>
      </c>
      <c r="K156" s="46">
        <v>150</v>
      </c>
      <c r="L156" s="46">
        <v>150000</v>
      </c>
      <c r="M156" s="8"/>
      <c r="N156" s="46">
        <v>0</v>
      </c>
      <c r="O156" s="46">
        <v>30</v>
      </c>
      <c r="P156" s="46">
        <v>150</v>
      </c>
    </row>
    <row r="157" spans="1:16" x14ac:dyDescent="0.25">
      <c r="A157" s="8">
        <v>123</v>
      </c>
      <c r="B157" s="58" t="s">
        <v>287</v>
      </c>
      <c r="C157" s="11"/>
      <c r="D157" s="1"/>
      <c r="E157" s="8" t="s">
        <v>288</v>
      </c>
      <c r="F157" s="8" t="s">
        <v>289</v>
      </c>
      <c r="G157" s="8" t="s">
        <v>286</v>
      </c>
      <c r="H157" s="170" t="s">
        <v>252</v>
      </c>
      <c r="I157" s="171"/>
      <c r="J157" s="46">
        <v>1</v>
      </c>
      <c r="K157" s="46">
        <v>5</v>
      </c>
      <c r="L157" s="46">
        <v>5000</v>
      </c>
      <c r="M157" s="8"/>
      <c r="N157" s="46">
        <v>0</v>
      </c>
      <c r="O157" s="46">
        <v>1</v>
      </c>
      <c r="P157" s="46">
        <v>5</v>
      </c>
    </row>
    <row r="158" spans="1:16" x14ac:dyDescent="0.25">
      <c r="A158" s="8">
        <v>124</v>
      </c>
      <c r="B158" s="58" t="s">
        <v>290</v>
      </c>
      <c r="C158" s="11"/>
      <c r="D158" s="1"/>
      <c r="E158" s="8" t="s">
        <v>291</v>
      </c>
      <c r="F158" s="8" t="s">
        <v>289</v>
      </c>
      <c r="G158" s="8" t="s">
        <v>286</v>
      </c>
      <c r="H158" s="170" t="s">
        <v>252</v>
      </c>
      <c r="I158" s="171"/>
      <c r="J158" s="46">
        <v>8</v>
      </c>
      <c r="K158" s="46">
        <v>40</v>
      </c>
      <c r="L158" s="46">
        <v>41000</v>
      </c>
      <c r="M158" s="8"/>
      <c r="N158" s="46">
        <v>0</v>
      </c>
      <c r="O158" s="46">
        <v>8</v>
      </c>
      <c r="P158" s="46">
        <v>40</v>
      </c>
    </row>
    <row r="159" spans="1:16" x14ac:dyDescent="0.25">
      <c r="A159" s="8">
        <v>125</v>
      </c>
      <c r="B159" s="58" t="s">
        <v>88</v>
      </c>
      <c r="C159" s="11"/>
      <c r="D159" s="1"/>
      <c r="E159" s="8" t="s">
        <v>292</v>
      </c>
      <c r="F159" s="8" t="s">
        <v>293</v>
      </c>
      <c r="G159" s="8" t="s">
        <v>286</v>
      </c>
      <c r="H159" s="170" t="s">
        <v>252</v>
      </c>
      <c r="I159" s="171"/>
      <c r="J159" s="46">
        <v>5</v>
      </c>
      <c r="K159" s="46">
        <v>25</v>
      </c>
      <c r="L159" s="46">
        <v>25000</v>
      </c>
      <c r="M159" s="8"/>
      <c r="N159" s="46">
        <v>0</v>
      </c>
      <c r="O159" s="46">
        <v>5</v>
      </c>
      <c r="P159" s="46">
        <v>25</v>
      </c>
    </row>
    <row r="160" spans="1:16" x14ac:dyDescent="0.25">
      <c r="A160" s="8">
        <v>126</v>
      </c>
      <c r="B160" s="58" t="s">
        <v>294</v>
      </c>
      <c r="C160" s="11"/>
      <c r="D160" s="1"/>
      <c r="E160" s="8" t="s">
        <v>295</v>
      </c>
      <c r="F160" s="8" t="s">
        <v>293</v>
      </c>
      <c r="G160" s="8" t="s">
        <v>286</v>
      </c>
      <c r="H160" s="170" t="s">
        <v>252</v>
      </c>
      <c r="I160" s="171"/>
      <c r="J160" s="46">
        <v>11</v>
      </c>
      <c r="K160" s="46">
        <v>55</v>
      </c>
      <c r="L160" s="46">
        <v>55000</v>
      </c>
      <c r="M160" s="8"/>
      <c r="N160" s="46">
        <v>47500</v>
      </c>
      <c r="O160" s="46">
        <v>11</v>
      </c>
      <c r="P160" s="46">
        <v>55</v>
      </c>
    </row>
    <row r="161" spans="1:16" x14ac:dyDescent="0.25">
      <c r="A161" s="8">
        <v>127</v>
      </c>
      <c r="B161" s="58" t="s">
        <v>296</v>
      </c>
      <c r="C161" s="11"/>
      <c r="D161" s="1"/>
      <c r="E161" s="8" t="s">
        <v>297</v>
      </c>
      <c r="F161" s="8" t="s">
        <v>298</v>
      </c>
      <c r="G161" s="8" t="s">
        <v>286</v>
      </c>
      <c r="H161" s="170" t="s">
        <v>252</v>
      </c>
      <c r="I161" s="171"/>
      <c r="J161" s="46">
        <v>14</v>
      </c>
      <c r="K161" s="46">
        <v>70</v>
      </c>
      <c r="L161" s="46">
        <v>71000</v>
      </c>
      <c r="M161" s="8"/>
      <c r="N161" s="46">
        <v>54795</v>
      </c>
      <c r="O161" s="46">
        <v>14</v>
      </c>
      <c r="P161" s="46">
        <v>70</v>
      </c>
    </row>
    <row r="162" spans="1:16" x14ac:dyDescent="0.25">
      <c r="A162" s="8">
        <v>128</v>
      </c>
      <c r="B162" s="58" t="s">
        <v>299</v>
      </c>
      <c r="C162" s="11"/>
      <c r="D162" s="1"/>
      <c r="E162" s="8" t="s">
        <v>300</v>
      </c>
      <c r="F162" s="8" t="s">
        <v>301</v>
      </c>
      <c r="G162" s="8" t="s">
        <v>286</v>
      </c>
      <c r="H162" s="170" t="s">
        <v>252</v>
      </c>
      <c r="I162" s="171"/>
      <c r="J162" s="46">
        <v>43</v>
      </c>
      <c r="K162" s="46">
        <v>215</v>
      </c>
      <c r="L162" s="46">
        <v>343200</v>
      </c>
      <c r="M162" s="8"/>
      <c r="N162" s="46">
        <v>473950</v>
      </c>
      <c r="O162" s="46">
        <v>43</v>
      </c>
      <c r="P162" s="46">
        <v>215</v>
      </c>
    </row>
    <row r="163" spans="1:16" x14ac:dyDescent="0.25">
      <c r="A163" s="8">
        <v>129</v>
      </c>
      <c r="B163" s="58" t="s">
        <v>302</v>
      </c>
      <c r="C163" s="11"/>
      <c r="D163" s="1"/>
      <c r="E163" s="8" t="s">
        <v>303</v>
      </c>
      <c r="F163" s="8" t="s">
        <v>304</v>
      </c>
      <c r="G163" s="8" t="s">
        <v>75</v>
      </c>
      <c r="H163" s="170" t="s">
        <v>252</v>
      </c>
      <c r="I163" s="171"/>
      <c r="J163" s="46">
        <v>44</v>
      </c>
      <c r="K163" s="46">
        <v>220</v>
      </c>
      <c r="L163" s="46">
        <v>230800</v>
      </c>
      <c r="M163" s="8"/>
      <c r="N163" s="46">
        <v>84690</v>
      </c>
      <c r="O163" s="46">
        <v>44</v>
      </c>
      <c r="P163" s="46">
        <v>220</v>
      </c>
    </row>
    <row r="164" spans="1:16" x14ac:dyDescent="0.25">
      <c r="A164" s="8">
        <v>130</v>
      </c>
      <c r="B164" s="58" t="s">
        <v>305</v>
      </c>
      <c r="C164" s="11"/>
      <c r="D164" s="1"/>
      <c r="E164" s="8" t="s">
        <v>206</v>
      </c>
      <c r="F164" s="8" t="s">
        <v>304</v>
      </c>
      <c r="G164" s="8" t="s">
        <v>75</v>
      </c>
      <c r="H164" s="170" t="s">
        <v>252</v>
      </c>
      <c r="I164" s="171"/>
      <c r="J164" s="46">
        <v>75</v>
      </c>
      <c r="K164" s="46">
        <v>375</v>
      </c>
      <c r="L164" s="46">
        <v>458800</v>
      </c>
      <c r="M164" s="8"/>
      <c r="N164" s="46">
        <v>360955</v>
      </c>
      <c r="O164" s="46">
        <v>75</v>
      </c>
      <c r="P164" s="46">
        <v>375</v>
      </c>
    </row>
    <row r="165" spans="1:16" x14ac:dyDescent="0.25">
      <c r="A165" s="8">
        <v>131</v>
      </c>
      <c r="B165" s="58" t="s">
        <v>306</v>
      </c>
      <c r="C165" s="11"/>
      <c r="D165" s="1"/>
      <c r="E165" s="8" t="s">
        <v>307</v>
      </c>
      <c r="F165" s="8" t="s">
        <v>308</v>
      </c>
      <c r="G165" s="8" t="s">
        <v>75</v>
      </c>
      <c r="H165" s="170" t="s">
        <v>252</v>
      </c>
      <c r="I165" s="171"/>
      <c r="J165" s="46">
        <v>87</v>
      </c>
      <c r="K165" s="46">
        <v>435</v>
      </c>
      <c r="L165" s="46">
        <v>452400</v>
      </c>
      <c r="M165" s="8"/>
      <c r="N165" s="46">
        <v>55000</v>
      </c>
      <c r="O165" s="46">
        <v>87</v>
      </c>
      <c r="P165" s="46">
        <v>435</v>
      </c>
    </row>
    <row r="166" spans="1:16" x14ac:dyDescent="0.25">
      <c r="A166" s="8">
        <v>132</v>
      </c>
      <c r="B166" s="58" t="s">
        <v>309</v>
      </c>
      <c r="C166" s="11"/>
      <c r="D166" s="1"/>
      <c r="E166" s="8" t="s">
        <v>310</v>
      </c>
      <c r="F166" s="8" t="s">
        <v>304</v>
      </c>
      <c r="G166" s="8" t="s">
        <v>75</v>
      </c>
      <c r="H166" s="170" t="s">
        <v>252</v>
      </c>
      <c r="I166" s="171"/>
      <c r="J166" s="46">
        <v>62</v>
      </c>
      <c r="K166" s="46">
        <v>310</v>
      </c>
      <c r="L166" s="46">
        <v>316000</v>
      </c>
      <c r="M166" s="8"/>
      <c r="N166" s="46">
        <v>109135</v>
      </c>
      <c r="O166" s="46">
        <v>62</v>
      </c>
      <c r="P166" s="46">
        <v>310</v>
      </c>
    </row>
    <row r="167" spans="1:16" x14ac:dyDescent="0.25">
      <c r="A167" s="8">
        <v>133</v>
      </c>
      <c r="B167" s="58" t="s">
        <v>311</v>
      </c>
      <c r="C167" s="11"/>
      <c r="D167" s="1"/>
      <c r="E167" s="8" t="s">
        <v>312</v>
      </c>
      <c r="F167" s="8" t="s">
        <v>313</v>
      </c>
      <c r="G167" s="8" t="s">
        <v>75</v>
      </c>
      <c r="H167" s="170" t="s">
        <v>252</v>
      </c>
      <c r="I167" s="171"/>
      <c r="J167" s="46">
        <v>218</v>
      </c>
      <c r="K167" s="46">
        <v>1090</v>
      </c>
      <c r="L167" s="46">
        <v>1211500</v>
      </c>
      <c r="M167" s="8"/>
      <c r="N167" s="46">
        <v>942215</v>
      </c>
      <c r="O167" s="46">
        <v>218</v>
      </c>
      <c r="P167" s="46">
        <v>1090</v>
      </c>
    </row>
    <row r="168" spans="1:16" x14ac:dyDescent="0.25">
      <c r="A168" s="8">
        <v>134</v>
      </c>
      <c r="B168" s="58" t="s">
        <v>314</v>
      </c>
      <c r="C168" s="11"/>
      <c r="D168" s="1"/>
      <c r="E168" s="8" t="s">
        <v>315</v>
      </c>
      <c r="F168" s="8" t="s">
        <v>316</v>
      </c>
      <c r="G168" s="8" t="s">
        <v>317</v>
      </c>
      <c r="H168" s="170" t="s">
        <v>252</v>
      </c>
      <c r="I168" s="171"/>
      <c r="J168" s="46">
        <v>332</v>
      </c>
      <c r="K168" s="46">
        <v>1660</v>
      </c>
      <c r="L168" s="46">
        <v>1756500</v>
      </c>
      <c r="M168" s="8"/>
      <c r="N168" s="46">
        <v>907050</v>
      </c>
      <c r="O168" s="46">
        <v>332</v>
      </c>
      <c r="P168" s="46">
        <v>1660</v>
      </c>
    </row>
    <row r="169" spans="1:16" x14ac:dyDescent="0.25">
      <c r="A169" s="8">
        <v>135</v>
      </c>
      <c r="B169" s="58" t="s">
        <v>318</v>
      </c>
      <c r="C169" s="11"/>
      <c r="D169" s="1"/>
      <c r="E169" s="8" t="s">
        <v>147</v>
      </c>
      <c r="F169" s="8" t="s">
        <v>316</v>
      </c>
      <c r="G169" s="8" t="s">
        <v>317</v>
      </c>
      <c r="H169" s="170" t="s">
        <v>252</v>
      </c>
      <c r="I169" s="171"/>
      <c r="J169" s="46">
        <v>112</v>
      </c>
      <c r="K169" s="46">
        <v>560</v>
      </c>
      <c r="L169" s="46">
        <v>561000</v>
      </c>
      <c r="M169" s="8"/>
      <c r="N169" s="46">
        <v>316000</v>
      </c>
      <c r="O169" s="46">
        <v>112</v>
      </c>
      <c r="P169" s="46">
        <v>560</v>
      </c>
    </row>
    <row r="170" spans="1:16" x14ac:dyDescent="0.25">
      <c r="A170" s="8">
        <v>136</v>
      </c>
      <c r="B170" s="58" t="s">
        <v>319</v>
      </c>
      <c r="C170" s="11"/>
      <c r="D170" s="1"/>
      <c r="E170" s="8" t="s">
        <v>152</v>
      </c>
      <c r="F170" s="8" t="s">
        <v>320</v>
      </c>
      <c r="G170" s="8" t="s">
        <v>317</v>
      </c>
      <c r="H170" s="170" t="s">
        <v>252</v>
      </c>
      <c r="I170" s="171"/>
      <c r="J170" s="46">
        <v>14</v>
      </c>
      <c r="K170" s="46">
        <v>70</v>
      </c>
      <c r="L170" s="46">
        <v>71000</v>
      </c>
      <c r="M170" s="8"/>
      <c r="N170" s="46">
        <v>84670</v>
      </c>
      <c r="O170" s="46">
        <v>14</v>
      </c>
      <c r="P170" s="46">
        <v>70</v>
      </c>
    </row>
    <row r="171" spans="1:16" x14ac:dyDescent="0.25">
      <c r="A171" s="8">
        <v>137</v>
      </c>
      <c r="B171" s="58" t="s">
        <v>321</v>
      </c>
      <c r="C171" s="11"/>
      <c r="D171" s="1"/>
      <c r="E171" s="8" t="s">
        <v>322</v>
      </c>
      <c r="F171" s="8" t="s">
        <v>320</v>
      </c>
      <c r="G171" s="8" t="s">
        <v>317</v>
      </c>
      <c r="H171" s="170" t="s">
        <v>252</v>
      </c>
      <c r="I171" s="171"/>
      <c r="J171" s="46">
        <v>2</v>
      </c>
      <c r="K171" s="46">
        <v>10</v>
      </c>
      <c r="L171" s="46">
        <v>10000</v>
      </c>
      <c r="M171" s="8"/>
      <c r="N171" s="46">
        <v>5000</v>
      </c>
      <c r="O171" s="46">
        <v>2</v>
      </c>
      <c r="P171" s="46">
        <v>10</v>
      </c>
    </row>
    <row r="172" spans="1:16" ht="51" x14ac:dyDescent="0.25">
      <c r="A172" s="105" t="s">
        <v>392</v>
      </c>
      <c r="B172" s="110"/>
      <c r="C172" s="110"/>
      <c r="D172" s="106"/>
      <c r="E172" s="162" t="s">
        <v>323</v>
      </c>
      <c r="F172" s="163"/>
      <c r="G172" s="85" t="s">
        <v>324</v>
      </c>
      <c r="H172" s="105" t="s">
        <v>252</v>
      </c>
      <c r="I172" s="106"/>
      <c r="J172" s="56">
        <f t="shared" ref="J172:L172" si="8">SUM(J142:J171)</f>
        <v>6522</v>
      </c>
      <c r="K172" s="56">
        <f t="shared" si="8"/>
        <v>32610</v>
      </c>
      <c r="L172" s="56">
        <f t="shared" si="8"/>
        <v>34443844</v>
      </c>
      <c r="M172" s="56">
        <f t="shared" ref="M172" si="9">M142+M143+M144+M145+M146+M147+M148+M149+M150+M151+M152+M153+M154+M155+M156+M157+M158+M159+M160+M161+M162+M163+M164+M165+M166+M167+M168+M169+M170+M171</f>
        <v>0</v>
      </c>
      <c r="N172" s="56">
        <f>SUM(N142:N171)</f>
        <v>24186376</v>
      </c>
      <c r="O172" s="56">
        <f t="shared" ref="O172:P172" si="10">SUM(O142:O171)</f>
        <v>6522</v>
      </c>
      <c r="P172" s="56">
        <f t="shared" si="10"/>
        <v>32610</v>
      </c>
    </row>
    <row r="173" spans="1:16" ht="21" customHeight="1" x14ac:dyDescent="0.25">
      <c r="A173" s="164" t="s">
        <v>325</v>
      </c>
      <c r="B173" s="165"/>
      <c r="C173" s="165"/>
      <c r="D173" s="165"/>
      <c r="E173" s="165"/>
      <c r="F173" s="165"/>
      <c r="G173" s="165"/>
      <c r="H173" s="165"/>
      <c r="I173" s="165"/>
      <c r="J173" s="165"/>
      <c r="K173" s="165"/>
      <c r="L173" s="165"/>
      <c r="M173" s="165"/>
      <c r="N173" s="165"/>
      <c r="O173" s="165"/>
      <c r="P173" s="166"/>
    </row>
    <row r="174" spans="1:16" ht="21" customHeight="1" x14ac:dyDescent="0.25">
      <c r="A174" s="167"/>
      <c r="B174" s="168"/>
      <c r="C174" s="168"/>
      <c r="D174" s="168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9"/>
    </row>
    <row r="175" spans="1:16" x14ac:dyDescent="0.25">
      <c r="A175" s="98" t="s">
        <v>0</v>
      </c>
      <c r="B175" s="98" t="s">
        <v>1</v>
      </c>
      <c r="C175" s="98" t="s">
        <v>2</v>
      </c>
      <c r="D175" s="174" t="s">
        <v>12</v>
      </c>
      <c r="E175" s="175"/>
      <c r="F175" s="175"/>
      <c r="G175" s="176"/>
      <c r="H175" s="98" t="s">
        <v>13</v>
      </c>
      <c r="I175" s="98" t="s">
        <v>249</v>
      </c>
      <c r="J175" s="174" t="s">
        <v>16</v>
      </c>
      <c r="K175" s="175"/>
      <c r="L175" s="175"/>
      <c r="M175" s="175"/>
      <c r="N175" s="176"/>
      <c r="O175" s="177" t="s">
        <v>17</v>
      </c>
      <c r="P175" s="178"/>
    </row>
    <row r="176" spans="1:16" ht="30" x14ac:dyDescent="0.25">
      <c r="A176" s="99"/>
      <c r="B176" s="99"/>
      <c r="C176" s="99"/>
      <c r="D176" s="2" t="s">
        <v>3</v>
      </c>
      <c r="E176" s="2" t="s">
        <v>4</v>
      </c>
      <c r="F176" s="2" t="s">
        <v>5</v>
      </c>
      <c r="G176" s="2" t="s">
        <v>6</v>
      </c>
      <c r="H176" s="99"/>
      <c r="I176" s="99"/>
      <c r="J176" s="2" t="s">
        <v>7</v>
      </c>
      <c r="K176" s="2" t="s">
        <v>8</v>
      </c>
      <c r="L176" s="2" t="s">
        <v>9</v>
      </c>
      <c r="M176" s="2" t="s">
        <v>10</v>
      </c>
      <c r="N176" s="3" t="s">
        <v>11</v>
      </c>
      <c r="O176" s="4" t="s">
        <v>14</v>
      </c>
      <c r="P176" s="4" t="s">
        <v>15</v>
      </c>
    </row>
    <row r="177" spans="1:16" ht="15" customHeight="1" x14ac:dyDescent="0.25">
      <c r="A177" s="59">
        <v>138</v>
      </c>
      <c r="B177" s="60" t="s">
        <v>326</v>
      </c>
      <c r="C177" s="11"/>
      <c r="D177" s="61"/>
      <c r="E177" s="18" t="s">
        <v>327</v>
      </c>
      <c r="F177" s="37" t="s">
        <v>328</v>
      </c>
      <c r="G177" s="8" t="s">
        <v>63</v>
      </c>
      <c r="H177" s="172" t="s">
        <v>329</v>
      </c>
      <c r="I177" s="173"/>
      <c r="J177" s="62">
        <v>25</v>
      </c>
      <c r="K177" s="63">
        <v>64</v>
      </c>
      <c r="L177" s="62">
        <v>81600</v>
      </c>
      <c r="M177" s="62"/>
      <c r="N177" s="62">
        <v>155700</v>
      </c>
      <c r="O177" s="62">
        <v>25</v>
      </c>
      <c r="P177" s="63">
        <v>64</v>
      </c>
    </row>
    <row r="178" spans="1:16" ht="15.75" x14ac:dyDescent="0.25">
      <c r="A178" s="59">
        <v>139</v>
      </c>
      <c r="B178" s="60" t="s">
        <v>330</v>
      </c>
      <c r="C178" s="11"/>
      <c r="D178" s="61"/>
      <c r="E178" s="64" t="s">
        <v>331</v>
      </c>
      <c r="F178" s="37" t="s">
        <v>328</v>
      </c>
      <c r="G178" s="8" t="s">
        <v>63</v>
      </c>
      <c r="H178" s="172" t="s">
        <v>329</v>
      </c>
      <c r="I178" s="173"/>
      <c r="J178" s="65">
        <v>43</v>
      </c>
      <c r="K178" s="66">
        <v>145</v>
      </c>
      <c r="L178" s="65">
        <v>151600</v>
      </c>
      <c r="M178" s="65">
        <v>21</v>
      </c>
      <c r="N178" s="65">
        <v>51010</v>
      </c>
      <c r="O178" s="65">
        <v>43</v>
      </c>
      <c r="P178" s="66">
        <v>145</v>
      </c>
    </row>
    <row r="179" spans="1:16" ht="15.75" x14ac:dyDescent="0.25">
      <c r="A179" s="59">
        <v>140</v>
      </c>
      <c r="B179" s="60" t="s">
        <v>332</v>
      </c>
      <c r="C179" s="11"/>
      <c r="D179" s="61"/>
      <c r="E179" s="64" t="s">
        <v>333</v>
      </c>
      <c r="F179" s="37" t="s">
        <v>328</v>
      </c>
      <c r="G179" s="8" t="s">
        <v>63</v>
      </c>
      <c r="H179" s="172" t="s">
        <v>329</v>
      </c>
      <c r="I179" s="173"/>
      <c r="J179" s="65">
        <v>35</v>
      </c>
      <c r="K179" s="66">
        <v>157</v>
      </c>
      <c r="L179" s="65">
        <v>25200</v>
      </c>
      <c r="M179" s="65">
        <v>18</v>
      </c>
      <c r="N179" s="65">
        <v>76950</v>
      </c>
      <c r="O179" s="65">
        <v>35</v>
      </c>
      <c r="P179" s="66">
        <v>157</v>
      </c>
    </row>
    <row r="180" spans="1:16" ht="15.75" x14ac:dyDescent="0.25">
      <c r="A180" s="59">
        <v>141</v>
      </c>
      <c r="B180" s="60" t="s">
        <v>334</v>
      </c>
      <c r="C180" s="11"/>
      <c r="D180" s="61"/>
      <c r="E180" s="64" t="s">
        <v>335</v>
      </c>
      <c r="F180" s="37" t="s">
        <v>328</v>
      </c>
      <c r="G180" s="8" t="s">
        <v>63</v>
      </c>
      <c r="H180" s="172" t="s">
        <v>329</v>
      </c>
      <c r="I180" s="173"/>
      <c r="J180" s="65">
        <v>16</v>
      </c>
      <c r="K180" s="66">
        <v>76</v>
      </c>
      <c r="L180" s="65">
        <v>2400</v>
      </c>
      <c r="M180" s="65">
        <v>1</v>
      </c>
      <c r="N180" s="65"/>
      <c r="O180" s="65">
        <v>16</v>
      </c>
      <c r="P180" s="66">
        <v>76</v>
      </c>
    </row>
    <row r="181" spans="1:16" ht="15" customHeight="1" x14ac:dyDescent="0.25">
      <c r="A181" s="59">
        <v>142</v>
      </c>
      <c r="B181" s="60" t="s">
        <v>336</v>
      </c>
      <c r="C181" s="11"/>
      <c r="D181" s="61"/>
      <c r="E181" s="37" t="s">
        <v>337</v>
      </c>
      <c r="F181" s="37" t="s">
        <v>338</v>
      </c>
      <c r="G181" s="8" t="s">
        <v>63</v>
      </c>
      <c r="H181" s="172" t="s">
        <v>329</v>
      </c>
      <c r="I181" s="173"/>
      <c r="J181" s="62">
        <v>15</v>
      </c>
      <c r="K181" s="63">
        <v>3021</v>
      </c>
      <c r="L181" s="62">
        <v>36000</v>
      </c>
      <c r="M181" s="62">
        <v>3</v>
      </c>
      <c r="N181" s="62">
        <v>12460</v>
      </c>
      <c r="O181" s="62">
        <v>15</v>
      </c>
      <c r="P181" s="63">
        <v>3021</v>
      </c>
    </row>
    <row r="182" spans="1:16" ht="15.75" x14ac:dyDescent="0.25">
      <c r="A182" s="59">
        <v>143</v>
      </c>
      <c r="B182" s="60" t="s">
        <v>89</v>
      </c>
      <c r="C182" s="11"/>
      <c r="D182" s="61"/>
      <c r="E182" s="18" t="s">
        <v>339</v>
      </c>
      <c r="F182" s="37" t="s">
        <v>338</v>
      </c>
      <c r="G182" s="8" t="s">
        <v>63</v>
      </c>
      <c r="H182" s="172" t="s">
        <v>329</v>
      </c>
      <c r="I182" s="173"/>
      <c r="J182" s="62">
        <v>199</v>
      </c>
      <c r="K182" s="63">
        <v>1199</v>
      </c>
      <c r="L182" s="62">
        <v>478400</v>
      </c>
      <c r="M182" s="62">
        <v>381</v>
      </c>
      <c r="N182" s="62">
        <v>500760</v>
      </c>
      <c r="O182" s="62">
        <v>199</v>
      </c>
      <c r="P182" s="63">
        <v>1199</v>
      </c>
    </row>
    <row r="183" spans="1:16" ht="15.75" x14ac:dyDescent="0.25">
      <c r="A183" s="59">
        <v>144</v>
      </c>
      <c r="B183" s="67" t="s">
        <v>340</v>
      </c>
      <c r="C183" s="11"/>
      <c r="D183" s="61"/>
      <c r="E183" s="68" t="s">
        <v>341</v>
      </c>
      <c r="F183" s="37" t="s">
        <v>338</v>
      </c>
      <c r="G183" s="8" t="s">
        <v>63</v>
      </c>
      <c r="H183" s="172" t="s">
        <v>329</v>
      </c>
      <c r="I183" s="173"/>
      <c r="J183" s="62">
        <v>17</v>
      </c>
      <c r="K183" s="63">
        <v>871</v>
      </c>
      <c r="L183" s="62">
        <v>40600</v>
      </c>
      <c r="M183" s="62">
        <v>0</v>
      </c>
      <c r="N183" s="62">
        <v>0</v>
      </c>
      <c r="O183" s="62">
        <v>17</v>
      </c>
      <c r="P183" s="63">
        <v>871</v>
      </c>
    </row>
    <row r="184" spans="1:16" ht="15.75" x14ac:dyDescent="0.25">
      <c r="A184" s="59">
        <v>145</v>
      </c>
      <c r="B184" s="69" t="s">
        <v>342</v>
      </c>
      <c r="C184" s="70"/>
      <c r="D184" s="61"/>
      <c r="E184" s="71" t="s">
        <v>343</v>
      </c>
      <c r="F184" s="72" t="s">
        <v>344</v>
      </c>
      <c r="G184" s="8" t="s">
        <v>272</v>
      </c>
      <c r="H184" s="172" t="s">
        <v>329</v>
      </c>
      <c r="I184" s="173"/>
      <c r="J184" s="65">
        <v>12</v>
      </c>
      <c r="K184" s="66">
        <v>45</v>
      </c>
      <c r="L184" s="65">
        <v>57800</v>
      </c>
      <c r="M184" s="65">
        <v>9</v>
      </c>
      <c r="N184" s="65">
        <v>28515</v>
      </c>
      <c r="O184" s="65">
        <v>12</v>
      </c>
      <c r="P184" s="66">
        <v>45</v>
      </c>
    </row>
    <row r="185" spans="1:16" ht="15.75" x14ac:dyDescent="0.25">
      <c r="A185" s="59">
        <v>146</v>
      </c>
      <c r="B185" s="69" t="s">
        <v>345</v>
      </c>
      <c r="C185" s="70"/>
      <c r="D185" s="61"/>
      <c r="E185" s="71" t="s">
        <v>346</v>
      </c>
      <c r="F185" s="72" t="s">
        <v>344</v>
      </c>
      <c r="G185" s="8" t="s">
        <v>272</v>
      </c>
      <c r="H185" s="172" t="s">
        <v>329</v>
      </c>
      <c r="I185" s="173"/>
      <c r="J185" s="65">
        <v>14</v>
      </c>
      <c r="K185" s="66">
        <v>57</v>
      </c>
      <c r="L185" s="65">
        <v>154400</v>
      </c>
      <c r="M185" s="65">
        <v>14</v>
      </c>
      <c r="N185" s="65">
        <v>27220</v>
      </c>
      <c r="O185" s="65">
        <v>14</v>
      </c>
      <c r="P185" s="66">
        <v>57</v>
      </c>
    </row>
    <row r="186" spans="1:16" ht="15" customHeight="1" x14ac:dyDescent="0.25">
      <c r="A186" s="59">
        <v>147</v>
      </c>
      <c r="B186" s="69" t="s">
        <v>273</v>
      </c>
      <c r="C186" s="70"/>
      <c r="D186" s="61"/>
      <c r="E186" s="73" t="s">
        <v>347</v>
      </c>
      <c r="F186" s="72" t="s">
        <v>344</v>
      </c>
      <c r="G186" s="8" t="s">
        <v>272</v>
      </c>
      <c r="H186" s="172" t="s">
        <v>329</v>
      </c>
      <c r="I186" s="173"/>
      <c r="J186" s="65">
        <v>196</v>
      </c>
      <c r="K186" s="66"/>
      <c r="L186" s="65">
        <v>130800</v>
      </c>
      <c r="M186" s="65"/>
      <c r="N186" s="65"/>
      <c r="O186" s="65">
        <v>196</v>
      </c>
      <c r="P186" s="66"/>
    </row>
    <row r="187" spans="1:16" ht="15.75" x14ac:dyDescent="0.25">
      <c r="A187" s="59">
        <v>148</v>
      </c>
      <c r="B187" s="69" t="s">
        <v>269</v>
      </c>
      <c r="C187" s="70"/>
      <c r="D187" s="61"/>
      <c r="E187" s="73" t="s">
        <v>348</v>
      </c>
      <c r="F187" s="72" t="s">
        <v>344</v>
      </c>
      <c r="G187" s="8" t="s">
        <v>272</v>
      </c>
      <c r="H187" s="172" t="s">
        <v>329</v>
      </c>
      <c r="I187" s="173"/>
      <c r="J187" s="65">
        <v>25</v>
      </c>
      <c r="K187" s="66"/>
      <c r="L187" s="65">
        <v>205200</v>
      </c>
      <c r="M187" s="65">
        <v>4</v>
      </c>
      <c r="N187" s="65">
        <v>15705</v>
      </c>
      <c r="O187" s="65">
        <v>25</v>
      </c>
      <c r="P187" s="66"/>
    </row>
    <row r="188" spans="1:16" ht="15.75" x14ac:dyDescent="0.25">
      <c r="A188" s="59">
        <v>149</v>
      </c>
      <c r="B188" s="74" t="s">
        <v>349</v>
      </c>
      <c r="C188" s="70"/>
      <c r="D188" s="61"/>
      <c r="E188" s="75" t="s">
        <v>350</v>
      </c>
      <c r="F188" s="72" t="s">
        <v>344</v>
      </c>
      <c r="G188" s="8" t="s">
        <v>272</v>
      </c>
      <c r="H188" s="172" t="s">
        <v>329</v>
      </c>
      <c r="I188" s="173"/>
      <c r="J188" s="65">
        <v>30</v>
      </c>
      <c r="K188" s="66"/>
      <c r="L188" s="65">
        <v>202600</v>
      </c>
      <c r="M188" s="65"/>
      <c r="N188" s="65"/>
      <c r="O188" s="65">
        <v>30</v>
      </c>
      <c r="P188" s="66"/>
    </row>
    <row r="189" spans="1:16" ht="15.75" x14ac:dyDescent="0.25">
      <c r="A189" s="59">
        <v>150</v>
      </c>
      <c r="B189" s="76" t="s">
        <v>70</v>
      </c>
      <c r="C189" s="11"/>
      <c r="D189" s="1"/>
      <c r="E189" s="71" t="s">
        <v>351</v>
      </c>
      <c r="F189" s="72" t="s">
        <v>301</v>
      </c>
      <c r="G189" s="8" t="s">
        <v>286</v>
      </c>
      <c r="H189" s="172" t="s">
        <v>329</v>
      </c>
      <c r="I189" s="173"/>
      <c r="J189" s="62">
        <v>72</v>
      </c>
      <c r="K189" s="63">
        <v>152</v>
      </c>
      <c r="L189" s="62">
        <v>364800</v>
      </c>
      <c r="M189" s="62">
        <v>137</v>
      </c>
      <c r="N189" s="62">
        <v>288270</v>
      </c>
      <c r="O189" s="62">
        <v>72</v>
      </c>
      <c r="P189" s="63">
        <v>152</v>
      </c>
    </row>
    <row r="190" spans="1:16" ht="15.75" x14ac:dyDescent="0.25">
      <c r="A190" s="59">
        <v>151</v>
      </c>
      <c r="B190" s="76" t="s">
        <v>352</v>
      </c>
      <c r="C190" s="11"/>
      <c r="D190" s="1"/>
      <c r="E190" s="73" t="s">
        <v>353</v>
      </c>
      <c r="F190" s="72" t="s">
        <v>301</v>
      </c>
      <c r="G190" s="8" t="s">
        <v>286</v>
      </c>
      <c r="H190" s="172" t="s">
        <v>329</v>
      </c>
      <c r="I190" s="173"/>
      <c r="J190" s="62">
        <v>19</v>
      </c>
      <c r="K190" s="63">
        <v>33</v>
      </c>
      <c r="L190" s="62">
        <v>79200</v>
      </c>
      <c r="M190" s="62">
        <v>28</v>
      </c>
      <c r="N190" s="62">
        <v>72100</v>
      </c>
      <c r="O190" s="62">
        <v>19</v>
      </c>
      <c r="P190" s="63">
        <v>33</v>
      </c>
    </row>
    <row r="191" spans="1:16" ht="15.75" x14ac:dyDescent="0.25">
      <c r="A191" s="59">
        <v>152</v>
      </c>
      <c r="B191" s="76" t="s">
        <v>354</v>
      </c>
      <c r="C191" s="11"/>
      <c r="D191" s="1"/>
      <c r="E191" s="71" t="s">
        <v>355</v>
      </c>
      <c r="F191" s="72" t="s">
        <v>301</v>
      </c>
      <c r="G191" s="8" t="s">
        <v>286</v>
      </c>
      <c r="H191" s="172" t="s">
        <v>329</v>
      </c>
      <c r="I191" s="173"/>
      <c r="J191" s="62">
        <v>21</v>
      </c>
      <c r="K191" s="63">
        <v>65</v>
      </c>
      <c r="L191" s="62">
        <v>156000</v>
      </c>
      <c r="M191" s="62">
        <v>63</v>
      </c>
      <c r="N191" s="62">
        <v>111310</v>
      </c>
      <c r="O191" s="62">
        <v>21</v>
      </c>
      <c r="P191" s="63">
        <v>65</v>
      </c>
    </row>
    <row r="192" spans="1:16" ht="15.75" x14ac:dyDescent="0.25">
      <c r="A192" s="59">
        <v>153</v>
      </c>
      <c r="B192" s="77" t="s">
        <v>356</v>
      </c>
      <c r="C192" s="11"/>
      <c r="D192" s="1"/>
      <c r="E192" s="71" t="s">
        <v>357</v>
      </c>
      <c r="F192" s="72" t="s">
        <v>301</v>
      </c>
      <c r="G192" s="8" t="s">
        <v>286</v>
      </c>
      <c r="H192" s="172" t="s">
        <v>329</v>
      </c>
      <c r="I192" s="173"/>
      <c r="J192" s="62">
        <v>42</v>
      </c>
      <c r="K192" s="63">
        <v>103</v>
      </c>
      <c r="L192" s="62">
        <v>247200</v>
      </c>
      <c r="M192" s="62">
        <v>93</v>
      </c>
      <c r="N192" s="62">
        <v>196225</v>
      </c>
      <c r="O192" s="62">
        <v>42</v>
      </c>
      <c r="P192" s="63">
        <v>103</v>
      </c>
    </row>
    <row r="193" spans="1:16" ht="15.75" x14ac:dyDescent="0.25">
      <c r="A193" s="59">
        <v>154</v>
      </c>
      <c r="B193" s="76" t="s">
        <v>358</v>
      </c>
      <c r="C193" s="11"/>
      <c r="D193" s="1"/>
      <c r="E193" s="71" t="s">
        <v>300</v>
      </c>
      <c r="F193" s="72" t="s">
        <v>301</v>
      </c>
      <c r="G193" s="8" t="s">
        <v>286</v>
      </c>
      <c r="H193" s="172" t="s">
        <v>329</v>
      </c>
      <c r="I193" s="173"/>
      <c r="J193" s="62">
        <v>64</v>
      </c>
      <c r="K193" s="63">
        <v>144</v>
      </c>
      <c r="L193" s="62">
        <v>345600</v>
      </c>
      <c r="M193" s="62">
        <v>142</v>
      </c>
      <c r="N193" s="62">
        <v>743290</v>
      </c>
      <c r="O193" s="62">
        <v>64</v>
      </c>
      <c r="P193" s="63">
        <v>144</v>
      </c>
    </row>
    <row r="194" spans="1:16" ht="36" customHeight="1" x14ac:dyDescent="0.25">
      <c r="A194" s="105" t="s">
        <v>391</v>
      </c>
      <c r="B194" s="110"/>
      <c r="C194" s="110"/>
      <c r="D194" s="106"/>
      <c r="E194" s="162" t="s">
        <v>359</v>
      </c>
      <c r="F194" s="163"/>
      <c r="G194" s="85" t="s">
        <v>360</v>
      </c>
      <c r="H194" s="179" t="s">
        <v>329</v>
      </c>
      <c r="I194" s="180"/>
      <c r="J194" s="56">
        <f>SUM(J177:J193)</f>
        <v>845</v>
      </c>
      <c r="K194" s="56">
        <f t="shared" ref="K194:P194" si="11">SUM(K177:K193)</f>
        <v>6132</v>
      </c>
      <c r="L194" s="56">
        <f t="shared" si="11"/>
        <v>2759400</v>
      </c>
      <c r="M194" s="56">
        <f t="shared" si="11"/>
        <v>914</v>
      </c>
      <c r="N194" s="56">
        <f t="shared" si="11"/>
        <v>2279515</v>
      </c>
      <c r="O194" s="56">
        <f t="shared" si="11"/>
        <v>845</v>
      </c>
      <c r="P194" s="56">
        <f t="shared" si="11"/>
        <v>6132</v>
      </c>
    </row>
    <row r="195" spans="1:16" ht="21" customHeight="1" x14ac:dyDescent="0.25">
      <c r="A195" s="181" t="s">
        <v>361</v>
      </c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</row>
    <row r="196" spans="1:16" ht="21" customHeight="1" x14ac:dyDescent="0.25">
      <c r="A196" s="182"/>
      <c r="B196" s="182"/>
      <c r="C196" s="182"/>
      <c r="D196" s="182"/>
      <c r="E196" s="182"/>
      <c r="F196" s="182"/>
      <c r="G196" s="182"/>
      <c r="H196" s="182"/>
      <c r="I196" s="182"/>
      <c r="J196" s="182"/>
      <c r="K196" s="182"/>
      <c r="L196" s="182"/>
      <c r="M196" s="182"/>
      <c r="N196" s="182"/>
      <c r="O196" s="182"/>
      <c r="P196" s="182"/>
    </row>
    <row r="197" spans="1:16" x14ac:dyDescent="0.25">
      <c r="A197" s="98" t="s">
        <v>0</v>
      </c>
      <c r="B197" s="98" t="s">
        <v>1</v>
      </c>
      <c r="C197" s="98" t="s">
        <v>2</v>
      </c>
      <c r="D197" s="100" t="s">
        <v>12</v>
      </c>
      <c r="E197" s="101"/>
      <c r="F197" s="101"/>
      <c r="G197" s="102"/>
      <c r="H197" s="98" t="s">
        <v>13</v>
      </c>
      <c r="I197" s="98" t="s">
        <v>249</v>
      </c>
      <c r="J197" s="100" t="s">
        <v>16</v>
      </c>
      <c r="K197" s="101"/>
      <c r="L197" s="101"/>
      <c r="M197" s="101"/>
      <c r="N197" s="102"/>
      <c r="O197" s="93" t="s">
        <v>17</v>
      </c>
      <c r="P197" s="94"/>
    </row>
    <row r="198" spans="1:16" ht="30" x14ac:dyDescent="0.25">
      <c r="A198" s="99"/>
      <c r="B198" s="99"/>
      <c r="C198" s="99"/>
      <c r="D198" s="2" t="s">
        <v>3</v>
      </c>
      <c r="E198" s="2" t="s">
        <v>4</v>
      </c>
      <c r="F198" s="2" t="s">
        <v>5</v>
      </c>
      <c r="G198" s="2" t="s">
        <v>6</v>
      </c>
      <c r="H198" s="99"/>
      <c r="I198" s="99"/>
      <c r="J198" s="2" t="s">
        <v>7</v>
      </c>
      <c r="K198" s="2" t="s">
        <v>8</v>
      </c>
      <c r="L198" s="2" t="s">
        <v>9</v>
      </c>
      <c r="M198" s="2" t="s">
        <v>10</v>
      </c>
      <c r="N198" s="3" t="s">
        <v>11</v>
      </c>
      <c r="O198" s="4" t="s">
        <v>14</v>
      </c>
      <c r="P198" s="4" t="s">
        <v>15</v>
      </c>
    </row>
    <row r="199" spans="1:16" x14ac:dyDescent="0.25">
      <c r="A199" s="1">
        <v>156</v>
      </c>
      <c r="B199" s="8" t="s">
        <v>362</v>
      </c>
      <c r="C199" s="78">
        <v>36332</v>
      </c>
      <c r="D199" s="8" t="s">
        <v>363</v>
      </c>
      <c r="E199" s="8" t="s">
        <v>364</v>
      </c>
      <c r="F199" s="8" t="s">
        <v>365</v>
      </c>
      <c r="G199" s="8" t="s">
        <v>366</v>
      </c>
      <c r="H199" s="8">
        <v>2000</v>
      </c>
      <c r="I199" s="8" t="s">
        <v>367</v>
      </c>
      <c r="J199" s="8">
        <v>1563</v>
      </c>
      <c r="K199" s="8">
        <v>3037</v>
      </c>
      <c r="L199" s="8">
        <v>43665020</v>
      </c>
      <c r="M199" s="8">
        <v>21926</v>
      </c>
      <c r="N199" s="8">
        <v>50251882</v>
      </c>
      <c r="O199" s="8">
        <v>11901</v>
      </c>
      <c r="P199" s="8">
        <v>20378</v>
      </c>
    </row>
    <row r="200" spans="1:16" ht="15.75" x14ac:dyDescent="0.25">
      <c r="A200" s="1">
        <v>157</v>
      </c>
      <c r="B200" s="8" t="s">
        <v>368</v>
      </c>
      <c r="C200" s="8">
        <v>2001</v>
      </c>
      <c r="D200" s="8" t="s">
        <v>369</v>
      </c>
      <c r="E200" s="8" t="s">
        <v>370</v>
      </c>
      <c r="F200" s="8" t="s">
        <v>371</v>
      </c>
      <c r="G200" s="8" t="s">
        <v>174</v>
      </c>
      <c r="H200" s="8">
        <v>2004</v>
      </c>
      <c r="I200" s="8" t="s">
        <v>367</v>
      </c>
      <c r="J200" s="8">
        <v>78</v>
      </c>
      <c r="K200" s="8">
        <v>103</v>
      </c>
      <c r="L200" s="8">
        <v>2602900</v>
      </c>
      <c r="M200" s="8">
        <v>3925</v>
      </c>
      <c r="N200" s="8">
        <v>5453842</v>
      </c>
      <c r="O200" s="8">
        <v>855</v>
      </c>
      <c r="P200" s="8">
        <v>1740</v>
      </c>
    </row>
    <row r="201" spans="1:16" x14ac:dyDescent="0.25">
      <c r="A201" s="1">
        <v>158</v>
      </c>
      <c r="B201" s="8" t="s">
        <v>372</v>
      </c>
      <c r="C201" s="8">
        <v>2004</v>
      </c>
      <c r="D201" s="8" t="s">
        <v>373</v>
      </c>
      <c r="E201" s="8" t="s">
        <v>374</v>
      </c>
      <c r="F201" s="8" t="s">
        <v>375</v>
      </c>
      <c r="G201" s="8" t="s">
        <v>376</v>
      </c>
      <c r="H201" s="8">
        <v>2006</v>
      </c>
      <c r="I201" s="8" t="s">
        <v>367</v>
      </c>
      <c r="J201" s="8">
        <v>312</v>
      </c>
      <c r="K201" s="8">
        <v>377</v>
      </c>
      <c r="L201" s="8">
        <v>8956400</v>
      </c>
      <c r="M201" s="8">
        <v>5679</v>
      </c>
      <c r="N201" s="8">
        <v>7638870</v>
      </c>
      <c r="O201" s="8">
        <v>2285</v>
      </c>
      <c r="P201" s="8">
        <v>4315</v>
      </c>
    </row>
    <row r="202" spans="1:16" x14ac:dyDescent="0.25">
      <c r="A202" s="1">
        <v>159</v>
      </c>
      <c r="B202" s="8" t="s">
        <v>377</v>
      </c>
      <c r="C202" s="8">
        <v>2007</v>
      </c>
      <c r="D202" s="8" t="s">
        <v>378</v>
      </c>
      <c r="E202" s="8" t="s">
        <v>379</v>
      </c>
      <c r="F202" s="8" t="s">
        <v>380</v>
      </c>
      <c r="G202" s="8" t="s">
        <v>164</v>
      </c>
      <c r="H202" s="8">
        <v>2007</v>
      </c>
      <c r="I202" s="8" t="s">
        <v>367</v>
      </c>
      <c r="J202" s="8">
        <v>93</v>
      </c>
      <c r="K202" s="8">
        <v>140</v>
      </c>
      <c r="L202" s="8">
        <v>1820300</v>
      </c>
      <c r="M202" s="8">
        <v>438</v>
      </c>
      <c r="N202" s="8">
        <v>987954</v>
      </c>
      <c r="O202" s="8">
        <v>799</v>
      </c>
      <c r="P202" s="8">
        <v>1417</v>
      </c>
    </row>
    <row r="203" spans="1:16" x14ac:dyDescent="0.25">
      <c r="A203" s="1">
        <v>160</v>
      </c>
      <c r="B203" s="8" t="s">
        <v>381</v>
      </c>
      <c r="C203" s="8">
        <v>2009</v>
      </c>
      <c r="D203" s="8" t="s">
        <v>382</v>
      </c>
      <c r="E203" s="8" t="s">
        <v>185</v>
      </c>
      <c r="F203" s="8" t="s">
        <v>185</v>
      </c>
      <c r="G203" s="8" t="s">
        <v>187</v>
      </c>
      <c r="H203" s="8">
        <v>2009</v>
      </c>
      <c r="I203" s="8" t="s">
        <v>367</v>
      </c>
      <c r="J203" s="8">
        <v>120</v>
      </c>
      <c r="K203" s="8">
        <v>155</v>
      </c>
      <c r="L203" s="8">
        <v>1352050</v>
      </c>
      <c r="M203" s="8">
        <v>172</v>
      </c>
      <c r="N203" s="8">
        <v>245000</v>
      </c>
      <c r="O203" s="8">
        <v>3728</v>
      </c>
      <c r="P203" s="8">
        <v>3875</v>
      </c>
    </row>
    <row r="204" spans="1:16" x14ac:dyDescent="0.25">
      <c r="A204" s="1">
        <v>161</v>
      </c>
      <c r="B204" s="8" t="s">
        <v>383</v>
      </c>
      <c r="C204" s="8">
        <v>2010</v>
      </c>
      <c r="D204" s="8" t="s">
        <v>384</v>
      </c>
      <c r="E204" s="8" t="s">
        <v>385</v>
      </c>
      <c r="F204" s="8" t="s">
        <v>386</v>
      </c>
      <c r="G204" s="8" t="s">
        <v>387</v>
      </c>
      <c r="H204" s="8">
        <v>2013</v>
      </c>
      <c r="I204" s="8" t="s">
        <v>367</v>
      </c>
      <c r="J204" s="8">
        <v>108</v>
      </c>
      <c r="K204" s="8">
        <v>131</v>
      </c>
      <c r="L204" s="8">
        <v>534400</v>
      </c>
      <c r="M204" s="8">
        <v>0</v>
      </c>
      <c r="N204" s="8">
        <v>0</v>
      </c>
      <c r="O204" s="8">
        <v>1049</v>
      </c>
      <c r="P204" s="8">
        <v>1100</v>
      </c>
    </row>
    <row r="205" spans="1:16" ht="36" customHeight="1" x14ac:dyDescent="0.25">
      <c r="A205" s="105" t="s">
        <v>393</v>
      </c>
      <c r="B205" s="110"/>
      <c r="C205" s="106"/>
      <c r="D205" s="189" t="s">
        <v>388</v>
      </c>
      <c r="E205" s="189"/>
      <c r="F205" s="189"/>
      <c r="G205" s="86" t="s">
        <v>389</v>
      </c>
      <c r="H205" s="105" t="s">
        <v>390</v>
      </c>
      <c r="I205" s="106"/>
      <c r="J205" s="87">
        <f t="shared" ref="J205:N205" si="12">SUM(J199:J204)</f>
        <v>2274</v>
      </c>
      <c r="K205" s="87">
        <f t="shared" si="12"/>
        <v>3943</v>
      </c>
      <c r="L205" s="87">
        <f t="shared" si="12"/>
        <v>58931070</v>
      </c>
      <c r="M205" s="87">
        <f t="shared" si="12"/>
        <v>32140</v>
      </c>
      <c r="N205" s="87">
        <f t="shared" si="12"/>
        <v>64577548</v>
      </c>
      <c r="O205" s="87">
        <f>SUM(O199:O204)</f>
        <v>20617</v>
      </c>
      <c r="P205" s="87">
        <f>SUM(P199:P204)</f>
        <v>32825</v>
      </c>
    </row>
    <row r="206" spans="1:16" ht="21" customHeight="1" x14ac:dyDescent="0.25">
      <c r="A206" s="190" t="s">
        <v>394</v>
      </c>
      <c r="B206" s="190"/>
      <c r="C206" s="190"/>
      <c r="D206" s="190"/>
      <c r="E206" s="190"/>
      <c r="F206" s="190"/>
      <c r="G206" s="190"/>
      <c r="H206" s="190"/>
      <c r="I206" s="190"/>
      <c r="J206" s="190"/>
      <c r="K206" s="190"/>
      <c r="L206" s="190"/>
      <c r="M206" s="190"/>
      <c r="N206" s="190"/>
      <c r="O206" s="190"/>
      <c r="P206" s="190"/>
    </row>
    <row r="207" spans="1:16" ht="21" customHeight="1" x14ac:dyDescent="0.25">
      <c r="A207" s="191"/>
      <c r="B207" s="191"/>
      <c r="C207" s="191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</row>
    <row r="208" spans="1:16" x14ac:dyDescent="0.25">
      <c r="A208" s="98" t="s">
        <v>0</v>
      </c>
      <c r="B208" s="98" t="s">
        <v>1</v>
      </c>
      <c r="C208" s="98" t="s">
        <v>2</v>
      </c>
      <c r="D208" s="100" t="s">
        <v>12</v>
      </c>
      <c r="E208" s="101"/>
      <c r="F208" s="101"/>
      <c r="G208" s="102"/>
      <c r="H208" s="98" t="s">
        <v>13</v>
      </c>
      <c r="I208" s="98" t="s">
        <v>249</v>
      </c>
      <c r="J208" s="100" t="s">
        <v>16</v>
      </c>
      <c r="K208" s="101"/>
      <c r="L208" s="101"/>
      <c r="M208" s="101"/>
      <c r="N208" s="102"/>
      <c r="O208" s="93" t="s">
        <v>17</v>
      </c>
      <c r="P208" s="94"/>
    </row>
    <row r="209" spans="1:16" ht="30" x14ac:dyDescent="0.25">
      <c r="A209" s="99"/>
      <c r="B209" s="99"/>
      <c r="C209" s="99"/>
      <c r="D209" s="2" t="s">
        <v>3</v>
      </c>
      <c r="E209" s="2" t="s">
        <v>4</v>
      </c>
      <c r="F209" s="2" t="s">
        <v>5</v>
      </c>
      <c r="G209" s="2" t="s">
        <v>6</v>
      </c>
      <c r="H209" s="99"/>
      <c r="I209" s="99"/>
      <c r="J209" s="2" t="s">
        <v>7</v>
      </c>
      <c r="K209" s="2" t="s">
        <v>8</v>
      </c>
      <c r="L209" s="2" t="s">
        <v>9</v>
      </c>
      <c r="M209" s="2" t="s">
        <v>10</v>
      </c>
      <c r="N209" s="3" t="s">
        <v>11</v>
      </c>
      <c r="O209" s="4" t="s">
        <v>14</v>
      </c>
      <c r="P209" s="4" t="s">
        <v>15</v>
      </c>
    </row>
    <row r="210" spans="1:16" ht="45" x14ac:dyDescent="0.25">
      <c r="A210" s="80">
        <v>162</v>
      </c>
      <c r="B210" s="79" t="s">
        <v>395</v>
      </c>
      <c r="C210" s="78"/>
      <c r="D210" s="8" t="s">
        <v>396</v>
      </c>
      <c r="E210" s="8" t="s">
        <v>396</v>
      </c>
      <c r="F210" s="8" t="s">
        <v>396</v>
      </c>
      <c r="G210" s="8" t="s">
        <v>181</v>
      </c>
      <c r="H210" s="8"/>
      <c r="I210" s="8"/>
      <c r="J210" s="34">
        <v>10</v>
      </c>
      <c r="K210" s="34">
        <v>22</v>
      </c>
      <c r="L210" s="34">
        <v>138000</v>
      </c>
      <c r="M210" s="34">
        <v>60</v>
      </c>
      <c r="N210" s="34">
        <v>132675</v>
      </c>
      <c r="O210" s="34">
        <v>22</v>
      </c>
      <c r="P210" s="8">
        <v>116</v>
      </c>
    </row>
    <row r="211" spans="1:16" ht="30" x14ac:dyDescent="0.25">
      <c r="A211" s="80">
        <v>163</v>
      </c>
      <c r="B211" s="79" t="s">
        <v>397</v>
      </c>
      <c r="C211" s="78"/>
      <c r="D211" s="8" t="s">
        <v>398</v>
      </c>
      <c r="E211" s="8" t="s">
        <v>398</v>
      </c>
      <c r="F211" s="8" t="s">
        <v>396</v>
      </c>
      <c r="G211" s="8" t="s">
        <v>181</v>
      </c>
      <c r="H211" s="8"/>
      <c r="I211" s="8"/>
      <c r="J211" s="34">
        <v>15</v>
      </c>
      <c r="K211" s="34">
        <v>42</v>
      </c>
      <c r="L211" s="34">
        <v>0</v>
      </c>
      <c r="M211" s="34">
        <v>0</v>
      </c>
      <c r="N211" s="34">
        <v>0</v>
      </c>
      <c r="O211" s="34">
        <v>15</v>
      </c>
      <c r="P211" s="8">
        <v>42</v>
      </c>
    </row>
    <row r="212" spans="1:16" ht="30" x14ac:dyDescent="0.25">
      <c r="A212" s="80">
        <v>164</v>
      </c>
      <c r="B212" s="79" t="s">
        <v>399</v>
      </c>
      <c r="C212" s="78"/>
      <c r="D212" s="8" t="s">
        <v>400</v>
      </c>
      <c r="E212" s="8" t="s">
        <v>400</v>
      </c>
      <c r="F212" s="8" t="s">
        <v>396</v>
      </c>
      <c r="G212" s="8" t="s">
        <v>181</v>
      </c>
      <c r="H212" s="8"/>
      <c r="I212" s="8"/>
      <c r="J212" s="34">
        <v>15</v>
      </c>
      <c r="K212" s="34">
        <v>32</v>
      </c>
      <c r="L212" s="34">
        <v>331400</v>
      </c>
      <c r="M212" s="34">
        <v>242</v>
      </c>
      <c r="N212" s="34">
        <v>401715</v>
      </c>
      <c r="O212" s="34">
        <v>28</v>
      </c>
      <c r="P212" s="8">
        <v>128</v>
      </c>
    </row>
    <row r="213" spans="1:16" ht="60" x14ac:dyDescent="0.25">
      <c r="A213" s="80">
        <v>165</v>
      </c>
      <c r="B213" s="79" t="s">
        <v>401</v>
      </c>
      <c r="C213" s="78"/>
      <c r="D213" s="79" t="s">
        <v>402</v>
      </c>
      <c r="E213" s="8" t="s">
        <v>402</v>
      </c>
      <c r="F213" s="8" t="s">
        <v>396</v>
      </c>
      <c r="G213" s="8" t="s">
        <v>181</v>
      </c>
      <c r="H213" s="8"/>
      <c r="I213" s="8"/>
      <c r="J213" s="34">
        <v>69</v>
      </c>
      <c r="K213" s="34">
        <v>300</v>
      </c>
      <c r="L213" s="34">
        <v>315000</v>
      </c>
      <c r="M213" s="34">
        <v>132</v>
      </c>
      <c r="N213" s="34">
        <v>240910</v>
      </c>
      <c r="O213" s="34">
        <v>69</v>
      </c>
      <c r="P213" s="8">
        <v>300</v>
      </c>
    </row>
    <row r="214" spans="1:16" ht="30" x14ac:dyDescent="0.25">
      <c r="A214" s="8">
        <v>166</v>
      </c>
      <c r="B214" s="79" t="s">
        <v>403</v>
      </c>
      <c r="C214" s="78"/>
      <c r="D214" s="8" t="s">
        <v>404</v>
      </c>
      <c r="E214" s="79" t="s">
        <v>404</v>
      </c>
      <c r="F214" s="8" t="s">
        <v>396</v>
      </c>
      <c r="G214" s="8" t="s">
        <v>181</v>
      </c>
      <c r="H214" s="78"/>
      <c r="I214" s="8"/>
      <c r="J214" s="34">
        <v>64</v>
      </c>
      <c r="K214" s="34">
        <v>153</v>
      </c>
      <c r="L214" s="34">
        <v>169000</v>
      </c>
      <c r="M214" s="34">
        <v>0</v>
      </c>
      <c r="N214" s="34">
        <v>0</v>
      </c>
      <c r="O214" s="34">
        <v>64</v>
      </c>
      <c r="P214" s="8">
        <v>153</v>
      </c>
    </row>
    <row r="215" spans="1:16" ht="45" x14ac:dyDescent="0.25">
      <c r="A215" s="8">
        <v>167</v>
      </c>
      <c r="B215" s="79" t="s">
        <v>405</v>
      </c>
      <c r="C215" s="78"/>
      <c r="D215" s="8" t="s">
        <v>406</v>
      </c>
      <c r="E215" s="8" t="s">
        <v>406</v>
      </c>
      <c r="F215" s="8" t="s">
        <v>396</v>
      </c>
      <c r="G215" s="8" t="s">
        <v>181</v>
      </c>
      <c r="H215" s="78"/>
      <c r="I215" s="8"/>
      <c r="J215" s="34">
        <v>6</v>
      </c>
      <c r="K215" s="34">
        <v>9</v>
      </c>
      <c r="L215" s="34">
        <v>0</v>
      </c>
      <c r="M215" s="34">
        <v>0</v>
      </c>
      <c r="N215" s="34">
        <v>0</v>
      </c>
      <c r="O215" s="34">
        <v>6</v>
      </c>
      <c r="P215" s="8">
        <v>9</v>
      </c>
    </row>
    <row r="216" spans="1:16" ht="36" customHeight="1" x14ac:dyDescent="0.25">
      <c r="A216" s="105" t="s">
        <v>408</v>
      </c>
      <c r="B216" s="110"/>
      <c r="C216" s="106"/>
      <c r="D216" s="183" t="s">
        <v>407</v>
      </c>
      <c r="E216" s="184"/>
      <c r="F216" s="185"/>
      <c r="G216" s="84" t="s">
        <v>409</v>
      </c>
      <c r="H216" s="186"/>
      <c r="I216" s="187"/>
      <c r="J216" s="36">
        <f>SUM(J210:J215)</f>
        <v>179</v>
      </c>
      <c r="K216" s="36">
        <f t="shared" ref="K216:P216" si="13">SUM(K210:K215)</f>
        <v>558</v>
      </c>
      <c r="L216" s="36">
        <f t="shared" si="13"/>
        <v>953400</v>
      </c>
      <c r="M216" s="36">
        <f t="shared" si="13"/>
        <v>434</v>
      </c>
      <c r="N216" s="36">
        <f t="shared" si="13"/>
        <v>775300</v>
      </c>
      <c r="O216" s="36">
        <f t="shared" si="13"/>
        <v>204</v>
      </c>
      <c r="P216" s="36">
        <f t="shared" si="13"/>
        <v>748</v>
      </c>
    </row>
    <row r="217" spans="1:16" ht="21" customHeight="1" x14ac:dyDescent="0.25">
      <c r="A217" s="188" t="s">
        <v>454</v>
      </c>
      <c r="B217" s="188"/>
      <c r="C217" s="188"/>
      <c r="D217" s="188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</row>
    <row r="218" spans="1:16" ht="21" customHeight="1" x14ac:dyDescent="0.25">
      <c r="A218" s="159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</row>
    <row r="219" spans="1:16" x14ac:dyDescent="0.25">
      <c r="A219" s="98" t="s">
        <v>0</v>
      </c>
      <c r="B219" s="98" t="s">
        <v>1</v>
      </c>
      <c r="C219" s="98" t="s">
        <v>2</v>
      </c>
      <c r="D219" s="100" t="s">
        <v>12</v>
      </c>
      <c r="E219" s="101"/>
      <c r="F219" s="101"/>
      <c r="G219" s="102"/>
      <c r="H219" s="98" t="s">
        <v>13</v>
      </c>
      <c r="I219" s="98" t="s">
        <v>249</v>
      </c>
      <c r="J219" s="100" t="s">
        <v>16</v>
      </c>
      <c r="K219" s="101"/>
      <c r="L219" s="101"/>
      <c r="M219" s="101"/>
      <c r="N219" s="102"/>
      <c r="O219" s="93" t="s">
        <v>17</v>
      </c>
      <c r="P219" s="94"/>
    </row>
    <row r="220" spans="1:16" ht="30" x14ac:dyDescent="0.25">
      <c r="A220" s="99"/>
      <c r="B220" s="99"/>
      <c r="C220" s="99"/>
      <c r="D220" s="2" t="s">
        <v>3</v>
      </c>
      <c r="E220" s="2" t="s">
        <v>4</v>
      </c>
      <c r="F220" s="2" t="s">
        <v>5</v>
      </c>
      <c r="G220" s="2" t="s">
        <v>6</v>
      </c>
      <c r="H220" s="99"/>
      <c r="I220" s="99"/>
      <c r="J220" s="2" t="s">
        <v>7</v>
      </c>
      <c r="K220" s="2" t="s">
        <v>8</v>
      </c>
      <c r="L220" s="2" t="s">
        <v>9</v>
      </c>
      <c r="M220" s="2" t="s">
        <v>10</v>
      </c>
      <c r="N220" s="3" t="s">
        <v>11</v>
      </c>
      <c r="O220" s="4" t="s">
        <v>14</v>
      </c>
      <c r="P220" s="4" t="s">
        <v>15</v>
      </c>
    </row>
    <row r="221" spans="1:16" ht="25.5" x14ac:dyDescent="0.25">
      <c r="A221" s="1">
        <v>168</v>
      </c>
      <c r="B221" s="8" t="s">
        <v>410</v>
      </c>
      <c r="C221" s="78">
        <v>40165</v>
      </c>
      <c r="D221" s="8" t="s">
        <v>411</v>
      </c>
      <c r="E221" s="8" t="s">
        <v>288</v>
      </c>
      <c r="F221" s="8" t="s">
        <v>412</v>
      </c>
      <c r="G221" s="8" t="s">
        <v>187</v>
      </c>
      <c r="H221" s="78">
        <v>40165</v>
      </c>
      <c r="I221" s="81" t="s">
        <v>417</v>
      </c>
      <c r="J221" s="8">
        <v>330</v>
      </c>
      <c r="K221" s="46">
        <v>2984</v>
      </c>
      <c r="L221" s="46">
        <f>+K221*2300</f>
        <v>6863200</v>
      </c>
      <c r="M221" s="18">
        <v>3168</v>
      </c>
      <c r="N221" s="82">
        <v>7170190</v>
      </c>
      <c r="O221" s="46">
        <v>880</v>
      </c>
      <c r="P221" s="46">
        <v>2984</v>
      </c>
    </row>
    <row r="222" spans="1:16" ht="25.5" x14ac:dyDescent="0.25">
      <c r="A222" s="1">
        <v>169</v>
      </c>
      <c r="B222" s="8" t="s">
        <v>413</v>
      </c>
      <c r="C222" s="78">
        <v>40163</v>
      </c>
      <c r="D222" s="8" t="s">
        <v>414</v>
      </c>
      <c r="E222" s="8" t="s">
        <v>415</v>
      </c>
      <c r="F222" s="8" t="s">
        <v>416</v>
      </c>
      <c r="G222" s="8" t="s">
        <v>187</v>
      </c>
      <c r="H222" s="78">
        <v>40163</v>
      </c>
      <c r="I222" s="81" t="s">
        <v>417</v>
      </c>
      <c r="J222" s="8">
        <v>216</v>
      </c>
      <c r="K222" s="46">
        <v>2198</v>
      </c>
      <c r="L222" s="46">
        <f>+K222*2300</f>
        <v>5055400</v>
      </c>
      <c r="M222" s="46">
        <v>1737</v>
      </c>
      <c r="N222" s="46">
        <v>3461405</v>
      </c>
      <c r="O222" s="46">
        <v>491</v>
      </c>
      <c r="P222" s="46">
        <v>2198</v>
      </c>
    </row>
    <row r="223" spans="1:16" ht="36" customHeight="1" x14ac:dyDescent="0.25">
      <c r="A223" s="113" t="s">
        <v>417</v>
      </c>
      <c r="B223" s="193"/>
      <c r="C223" s="114"/>
      <c r="D223" s="183" t="s">
        <v>418</v>
      </c>
      <c r="E223" s="184"/>
      <c r="F223" s="185"/>
      <c r="G223" s="84" t="s">
        <v>286</v>
      </c>
      <c r="H223" s="113" t="s">
        <v>417</v>
      </c>
      <c r="I223" s="114"/>
      <c r="J223" s="88">
        <f>+J222+J221</f>
        <v>546</v>
      </c>
      <c r="K223" s="88">
        <f t="shared" ref="K223:P223" si="14">+K222+K221</f>
        <v>5182</v>
      </c>
      <c r="L223" s="88">
        <f t="shared" si="14"/>
        <v>11918600</v>
      </c>
      <c r="M223" s="88">
        <f t="shared" si="14"/>
        <v>4905</v>
      </c>
      <c r="N223" s="88">
        <f t="shared" si="14"/>
        <v>10631595</v>
      </c>
      <c r="O223" s="88">
        <f t="shared" si="14"/>
        <v>1371</v>
      </c>
      <c r="P223" s="88">
        <f t="shared" si="14"/>
        <v>5182</v>
      </c>
    </row>
    <row r="224" spans="1:16" ht="21" customHeight="1" x14ac:dyDescent="0.25">
      <c r="A224" s="192" t="s">
        <v>419</v>
      </c>
      <c r="B224" s="192"/>
      <c r="C224" s="192"/>
      <c r="D224" s="192"/>
      <c r="E224" s="192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</row>
    <row r="225" spans="1:16" ht="21" customHeight="1" x14ac:dyDescent="0.25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</row>
    <row r="226" spans="1:16" x14ac:dyDescent="0.25">
      <c r="A226" s="98" t="s">
        <v>0</v>
      </c>
      <c r="B226" s="98" t="s">
        <v>1</v>
      </c>
      <c r="C226" s="98" t="s">
        <v>2</v>
      </c>
      <c r="D226" s="100" t="s">
        <v>12</v>
      </c>
      <c r="E226" s="101"/>
      <c r="F226" s="101"/>
      <c r="G226" s="102"/>
      <c r="H226" s="98" t="s">
        <v>13</v>
      </c>
      <c r="I226" s="98" t="s">
        <v>249</v>
      </c>
      <c r="J226" s="100" t="s">
        <v>16</v>
      </c>
      <c r="K226" s="101"/>
      <c r="L226" s="101"/>
      <c r="M226" s="101"/>
      <c r="N226" s="102"/>
      <c r="O226" s="93" t="s">
        <v>17</v>
      </c>
      <c r="P226" s="94"/>
    </row>
    <row r="227" spans="1:16" ht="30" x14ac:dyDescent="0.25">
      <c r="A227" s="99"/>
      <c r="B227" s="99"/>
      <c r="C227" s="99"/>
      <c r="D227" s="2" t="s">
        <v>3</v>
      </c>
      <c r="E227" s="2" t="s">
        <v>4</v>
      </c>
      <c r="F227" s="2" t="s">
        <v>5</v>
      </c>
      <c r="G227" s="2" t="s">
        <v>6</v>
      </c>
      <c r="H227" s="99"/>
      <c r="I227" s="99"/>
      <c r="J227" s="2" t="s">
        <v>7</v>
      </c>
      <c r="K227" s="2" t="s">
        <v>8</v>
      </c>
      <c r="L227" s="2" t="s">
        <v>9</v>
      </c>
      <c r="M227" s="2" t="s">
        <v>10</v>
      </c>
      <c r="N227" s="3" t="s">
        <v>11</v>
      </c>
      <c r="O227" s="4" t="s">
        <v>14</v>
      </c>
      <c r="P227" s="4" t="s">
        <v>15</v>
      </c>
    </row>
    <row r="228" spans="1:16" ht="45" x14ac:dyDescent="0.25">
      <c r="A228" s="1">
        <v>170</v>
      </c>
      <c r="B228" s="79" t="s">
        <v>420</v>
      </c>
      <c r="C228" s="78" t="s">
        <v>421</v>
      </c>
      <c r="D228" s="8" t="s">
        <v>422</v>
      </c>
      <c r="E228" s="8" t="s">
        <v>423</v>
      </c>
      <c r="F228" s="8" t="s">
        <v>424</v>
      </c>
      <c r="G228" s="8" t="s">
        <v>164</v>
      </c>
      <c r="H228" s="78">
        <v>39234</v>
      </c>
      <c r="I228" s="8" t="s">
        <v>425</v>
      </c>
      <c r="J228" s="8">
        <v>447</v>
      </c>
      <c r="K228" s="8">
        <v>3017</v>
      </c>
      <c r="L228" s="83">
        <f>+K228*1840</f>
        <v>5551280</v>
      </c>
      <c r="M228" s="8">
        <v>2413</v>
      </c>
      <c r="N228" s="8">
        <v>3680295</v>
      </c>
      <c r="O228" s="8">
        <v>1914</v>
      </c>
      <c r="P228" s="8">
        <v>19982</v>
      </c>
    </row>
    <row r="229" spans="1:16" ht="45" x14ac:dyDescent="0.25">
      <c r="A229" s="1">
        <v>171</v>
      </c>
      <c r="B229" s="79" t="s">
        <v>426</v>
      </c>
      <c r="C229" s="78" t="s">
        <v>427</v>
      </c>
      <c r="D229" s="8" t="s">
        <v>428</v>
      </c>
      <c r="E229" s="8" t="s">
        <v>429</v>
      </c>
      <c r="F229" s="8" t="s">
        <v>430</v>
      </c>
      <c r="G229" s="8" t="s">
        <v>164</v>
      </c>
      <c r="H229" s="78">
        <v>39234</v>
      </c>
      <c r="I229" s="8" t="s">
        <v>425</v>
      </c>
      <c r="J229" s="8">
        <v>428</v>
      </c>
      <c r="K229" s="8">
        <v>2825</v>
      </c>
      <c r="L229" s="83">
        <v>4039750</v>
      </c>
      <c r="M229" s="8">
        <v>2377</v>
      </c>
      <c r="N229" s="83">
        <v>2791565</v>
      </c>
      <c r="O229" s="8">
        <v>1523</v>
      </c>
      <c r="P229" s="8">
        <v>17011</v>
      </c>
    </row>
    <row r="230" spans="1:16" ht="45" x14ac:dyDescent="0.25">
      <c r="A230" s="1">
        <v>172</v>
      </c>
      <c r="B230" s="79" t="s">
        <v>431</v>
      </c>
      <c r="C230" s="78">
        <v>42093</v>
      </c>
      <c r="D230" s="8" t="s">
        <v>432</v>
      </c>
      <c r="E230" s="8" t="s">
        <v>433</v>
      </c>
      <c r="F230" s="8" t="s">
        <v>163</v>
      </c>
      <c r="G230" s="8" t="s">
        <v>164</v>
      </c>
      <c r="H230" s="78">
        <v>42644</v>
      </c>
      <c r="I230" s="8" t="s">
        <v>425</v>
      </c>
      <c r="J230" s="8">
        <v>785</v>
      </c>
      <c r="K230" s="8">
        <v>2829</v>
      </c>
      <c r="L230" s="83">
        <v>4809300</v>
      </c>
      <c r="M230" s="8">
        <v>2441</v>
      </c>
      <c r="N230" s="8">
        <v>3529720</v>
      </c>
      <c r="O230" s="8">
        <v>1147</v>
      </c>
      <c r="P230" s="8">
        <v>3839</v>
      </c>
    </row>
    <row r="231" spans="1:16" ht="36" customHeight="1" x14ac:dyDescent="0.25">
      <c r="A231" s="105" t="s">
        <v>434</v>
      </c>
      <c r="B231" s="110"/>
      <c r="C231" s="110"/>
      <c r="D231" s="106"/>
      <c r="E231" s="183" t="s">
        <v>435</v>
      </c>
      <c r="F231" s="185"/>
      <c r="G231" s="84" t="s">
        <v>436</v>
      </c>
      <c r="H231" s="105" t="s">
        <v>425</v>
      </c>
      <c r="I231" s="106"/>
      <c r="J231" s="88">
        <f>SUM(J228:J230)</f>
        <v>1660</v>
      </c>
      <c r="K231" s="88">
        <f t="shared" ref="K231:P231" si="15">SUM(K228:K230)</f>
        <v>8671</v>
      </c>
      <c r="L231" s="88">
        <f t="shared" si="15"/>
        <v>14400330</v>
      </c>
      <c r="M231" s="88">
        <f t="shared" si="15"/>
        <v>7231</v>
      </c>
      <c r="N231" s="88">
        <f t="shared" si="15"/>
        <v>10001580</v>
      </c>
      <c r="O231" s="88">
        <f t="shared" si="15"/>
        <v>4584</v>
      </c>
      <c r="P231" s="88">
        <f t="shared" si="15"/>
        <v>40832</v>
      </c>
    </row>
    <row r="232" spans="1:16" ht="21" customHeight="1" x14ac:dyDescent="0.25">
      <c r="A232" s="199" t="s">
        <v>455</v>
      </c>
      <c r="B232" s="199"/>
      <c r="C232" s="199"/>
      <c r="D232" s="199"/>
      <c r="E232" s="199"/>
      <c r="F232" s="199"/>
      <c r="G232" s="199"/>
      <c r="H232" s="199"/>
      <c r="I232" s="199"/>
      <c r="J232" s="199"/>
      <c r="K232" s="199"/>
      <c r="L232" s="199"/>
      <c r="M232" s="199"/>
      <c r="N232" s="199"/>
      <c r="O232" s="199"/>
      <c r="P232" s="199"/>
    </row>
    <row r="233" spans="1:16" ht="21" customHeight="1" x14ac:dyDescent="0.25">
      <c r="A233" s="200"/>
      <c r="B233" s="200"/>
      <c r="C233" s="200"/>
      <c r="D233" s="200"/>
      <c r="E233" s="200"/>
      <c r="F233" s="200"/>
      <c r="G233" s="200"/>
      <c r="H233" s="200"/>
      <c r="I233" s="200"/>
      <c r="J233" s="200"/>
      <c r="K233" s="200"/>
      <c r="L233" s="200"/>
      <c r="M233" s="200"/>
      <c r="N233" s="200"/>
      <c r="O233" s="200"/>
      <c r="P233" s="200"/>
    </row>
    <row r="234" spans="1:16" x14ac:dyDescent="0.25">
      <c r="A234" s="98" t="s">
        <v>0</v>
      </c>
      <c r="B234" s="98" t="s">
        <v>1</v>
      </c>
      <c r="C234" s="98" t="s">
        <v>2</v>
      </c>
      <c r="D234" s="100" t="s">
        <v>12</v>
      </c>
      <c r="E234" s="101"/>
      <c r="F234" s="101"/>
      <c r="G234" s="102"/>
      <c r="H234" s="98" t="s">
        <v>13</v>
      </c>
      <c r="I234" s="98" t="s">
        <v>249</v>
      </c>
      <c r="J234" s="100" t="s">
        <v>16</v>
      </c>
      <c r="K234" s="101"/>
      <c r="L234" s="101"/>
      <c r="M234" s="101"/>
      <c r="N234" s="102"/>
      <c r="O234" s="93" t="s">
        <v>17</v>
      </c>
      <c r="P234" s="94"/>
    </row>
    <row r="235" spans="1:16" ht="30" x14ac:dyDescent="0.25">
      <c r="A235" s="99"/>
      <c r="B235" s="99"/>
      <c r="C235" s="99"/>
      <c r="D235" s="2" t="s">
        <v>3</v>
      </c>
      <c r="E235" s="2" t="s">
        <v>4</v>
      </c>
      <c r="F235" s="2" t="s">
        <v>5</v>
      </c>
      <c r="G235" s="2" t="s">
        <v>6</v>
      </c>
      <c r="H235" s="99"/>
      <c r="I235" s="99"/>
      <c r="J235" s="2" t="s">
        <v>7</v>
      </c>
      <c r="K235" s="2" t="s">
        <v>8</v>
      </c>
      <c r="L235" s="2" t="s">
        <v>9</v>
      </c>
      <c r="M235" s="2" t="s">
        <v>10</v>
      </c>
      <c r="N235" s="3" t="s">
        <v>11</v>
      </c>
      <c r="O235" s="4" t="s">
        <v>14</v>
      </c>
      <c r="P235" s="4" t="s">
        <v>15</v>
      </c>
    </row>
    <row r="236" spans="1:16" x14ac:dyDescent="0.25">
      <c r="A236" s="1">
        <v>173</v>
      </c>
      <c r="B236" s="8" t="s">
        <v>437</v>
      </c>
      <c r="C236" s="78">
        <v>40805</v>
      </c>
      <c r="D236" s="8"/>
      <c r="E236" s="8" t="s">
        <v>438</v>
      </c>
      <c r="F236" s="8" t="s">
        <v>439</v>
      </c>
      <c r="G236" s="8" t="s">
        <v>436</v>
      </c>
      <c r="H236" s="78">
        <v>41061</v>
      </c>
      <c r="I236" s="8" t="s">
        <v>440</v>
      </c>
      <c r="J236" s="8">
        <v>10</v>
      </c>
      <c r="K236" s="8">
        <v>267</v>
      </c>
      <c r="L236" s="8">
        <v>453500</v>
      </c>
      <c r="M236" s="8">
        <v>198</v>
      </c>
      <c r="N236" s="8">
        <v>510790</v>
      </c>
      <c r="O236" s="8">
        <v>322</v>
      </c>
      <c r="P236" s="8">
        <v>950</v>
      </c>
    </row>
    <row r="237" spans="1:16" x14ac:dyDescent="0.25">
      <c r="A237" s="1">
        <v>174</v>
      </c>
      <c r="B237" s="8" t="s">
        <v>441</v>
      </c>
      <c r="C237" s="78">
        <v>40805</v>
      </c>
      <c r="D237" s="8"/>
      <c r="E237" s="8" t="s">
        <v>442</v>
      </c>
      <c r="F237" s="8" t="s">
        <v>443</v>
      </c>
      <c r="G237" s="8" t="s">
        <v>436</v>
      </c>
      <c r="H237" s="78">
        <v>41061</v>
      </c>
      <c r="I237" s="8" t="s">
        <v>440</v>
      </c>
      <c r="J237" s="8">
        <v>0</v>
      </c>
      <c r="K237" s="8">
        <v>219</v>
      </c>
      <c r="L237" s="8">
        <v>438000</v>
      </c>
      <c r="M237" s="8">
        <v>94</v>
      </c>
      <c r="N237" s="8">
        <v>508900</v>
      </c>
      <c r="O237" s="8">
        <v>313</v>
      </c>
      <c r="P237" s="8">
        <v>867</v>
      </c>
    </row>
    <row r="238" spans="1:16" x14ac:dyDescent="0.25">
      <c r="A238" s="1">
        <v>175</v>
      </c>
      <c r="B238" s="89" t="s">
        <v>444</v>
      </c>
      <c r="C238" s="90">
        <v>40813</v>
      </c>
      <c r="D238" s="89"/>
      <c r="E238" s="89" t="s">
        <v>445</v>
      </c>
      <c r="F238" s="89" t="s">
        <v>443</v>
      </c>
      <c r="G238" s="89" t="s">
        <v>436</v>
      </c>
      <c r="H238" s="90">
        <v>41061</v>
      </c>
      <c r="I238" s="89" t="s">
        <v>440</v>
      </c>
      <c r="J238" s="8">
        <v>15</v>
      </c>
      <c r="K238" s="8">
        <v>176</v>
      </c>
      <c r="L238" s="8">
        <f>2000*K238</f>
        <v>352000</v>
      </c>
      <c r="M238" s="8">
        <v>52</v>
      </c>
      <c r="N238" s="8">
        <v>231430</v>
      </c>
      <c r="O238" s="8">
        <v>454</v>
      </c>
      <c r="P238" s="8">
        <v>1255</v>
      </c>
    </row>
    <row r="239" spans="1:16" x14ac:dyDescent="0.25">
      <c r="A239" s="1">
        <v>176</v>
      </c>
      <c r="B239" s="8" t="s">
        <v>446</v>
      </c>
      <c r="C239" s="78">
        <v>41240</v>
      </c>
      <c r="D239" s="8"/>
      <c r="E239" s="8" t="s">
        <v>447</v>
      </c>
      <c r="F239" s="8" t="s">
        <v>448</v>
      </c>
      <c r="G239" s="8" t="s">
        <v>317</v>
      </c>
      <c r="H239" s="78">
        <v>41640</v>
      </c>
      <c r="I239" s="8" t="s">
        <v>440</v>
      </c>
      <c r="J239" s="8">
        <v>12</v>
      </c>
      <c r="K239" s="8">
        <v>258</v>
      </c>
      <c r="L239" s="8">
        <v>774000</v>
      </c>
      <c r="M239" s="8">
        <v>189</v>
      </c>
      <c r="N239" s="8">
        <v>509730</v>
      </c>
      <c r="O239" s="8">
        <v>309</v>
      </c>
      <c r="P239" s="8">
        <v>685</v>
      </c>
    </row>
    <row r="240" spans="1:16" ht="36" customHeight="1" x14ac:dyDescent="0.25">
      <c r="A240" s="105" t="s">
        <v>449</v>
      </c>
      <c r="B240" s="110"/>
      <c r="C240" s="110"/>
      <c r="D240" s="106"/>
      <c r="E240" s="194" t="s">
        <v>450</v>
      </c>
      <c r="F240" s="195"/>
      <c r="G240" s="55" t="s">
        <v>451</v>
      </c>
      <c r="H240" s="105" t="s">
        <v>440</v>
      </c>
      <c r="I240" s="106"/>
      <c r="J240" s="87">
        <f t="shared" ref="J240:P240" si="16">SUM(J236:J239)</f>
        <v>37</v>
      </c>
      <c r="K240" s="87">
        <f t="shared" si="16"/>
        <v>920</v>
      </c>
      <c r="L240" s="87">
        <f t="shared" si="16"/>
        <v>2017500</v>
      </c>
      <c r="M240" s="87">
        <f t="shared" si="16"/>
        <v>533</v>
      </c>
      <c r="N240" s="87">
        <f t="shared" si="16"/>
        <v>1760850</v>
      </c>
      <c r="O240" s="87">
        <f t="shared" si="16"/>
        <v>1398</v>
      </c>
      <c r="P240" s="87">
        <f t="shared" si="16"/>
        <v>3757</v>
      </c>
    </row>
    <row r="241" spans="1:16" ht="150.75" customHeight="1" x14ac:dyDescent="0.25">
      <c r="A241" s="196" t="s">
        <v>452</v>
      </c>
      <c r="B241" s="196"/>
      <c r="C241" s="196"/>
      <c r="D241" s="196"/>
      <c r="E241" s="197" t="s">
        <v>456</v>
      </c>
      <c r="F241" s="197"/>
      <c r="G241" s="91" t="s">
        <v>457</v>
      </c>
      <c r="H241" s="198" t="s">
        <v>453</v>
      </c>
      <c r="I241" s="198"/>
      <c r="J241" s="92">
        <f>J73+J108+J137+J172+J194+J205+J216+J223+J231+J240</f>
        <v>24949</v>
      </c>
      <c r="K241" s="92">
        <f t="shared" ref="K241:P241" si="17">K73+K108+K137+K172+K194+K205+K216+K223+K231+K240</f>
        <v>95719</v>
      </c>
      <c r="L241" s="92">
        <f t="shared" si="17"/>
        <v>201527228</v>
      </c>
      <c r="M241" s="92">
        <f t="shared" si="17"/>
        <v>70379</v>
      </c>
      <c r="N241" s="92">
        <f t="shared" si="17"/>
        <v>172380613.75</v>
      </c>
      <c r="O241" s="92">
        <f t="shared" si="17"/>
        <v>64903</v>
      </c>
      <c r="P241" s="92">
        <f t="shared" si="17"/>
        <v>196653</v>
      </c>
    </row>
  </sheetData>
  <mergeCells count="211">
    <mergeCell ref="A240:D240"/>
    <mergeCell ref="H240:I240"/>
    <mergeCell ref="E240:F240"/>
    <mergeCell ref="A241:D241"/>
    <mergeCell ref="E241:F241"/>
    <mergeCell ref="H241:I241"/>
    <mergeCell ref="A232:P233"/>
    <mergeCell ref="A234:A235"/>
    <mergeCell ref="B234:B235"/>
    <mergeCell ref="C234:C235"/>
    <mergeCell ref="D234:G234"/>
    <mergeCell ref="H234:H235"/>
    <mergeCell ref="I234:I235"/>
    <mergeCell ref="J234:N234"/>
    <mergeCell ref="O234:P234"/>
    <mergeCell ref="A231:D231"/>
    <mergeCell ref="E231:F231"/>
    <mergeCell ref="H231:I231"/>
    <mergeCell ref="H205:I205"/>
    <mergeCell ref="H223:I223"/>
    <mergeCell ref="A224:P225"/>
    <mergeCell ref="A226:A227"/>
    <mergeCell ref="B226:B227"/>
    <mergeCell ref="C226:C227"/>
    <mergeCell ref="D226:G226"/>
    <mergeCell ref="H226:H227"/>
    <mergeCell ref="I226:I227"/>
    <mergeCell ref="J226:N226"/>
    <mergeCell ref="O226:P226"/>
    <mergeCell ref="I219:I220"/>
    <mergeCell ref="J219:N219"/>
    <mergeCell ref="O219:P219"/>
    <mergeCell ref="A223:C223"/>
    <mergeCell ref="D223:F223"/>
    <mergeCell ref="A219:A220"/>
    <mergeCell ref="B219:B220"/>
    <mergeCell ref="C219:C220"/>
    <mergeCell ref="D219:G219"/>
    <mergeCell ref="H219:H220"/>
    <mergeCell ref="D216:F216"/>
    <mergeCell ref="A216:C216"/>
    <mergeCell ref="H216:I216"/>
    <mergeCell ref="A217:P218"/>
    <mergeCell ref="D205:F205"/>
    <mergeCell ref="A205:C205"/>
    <mergeCell ref="A206:P207"/>
    <mergeCell ref="A208:A209"/>
    <mergeCell ref="B208:B209"/>
    <mergeCell ref="C208:C209"/>
    <mergeCell ref="D208:G208"/>
    <mergeCell ref="H208:H209"/>
    <mergeCell ref="I208:I209"/>
    <mergeCell ref="J208:N208"/>
    <mergeCell ref="O208:P208"/>
    <mergeCell ref="A195:P196"/>
    <mergeCell ref="A197:A198"/>
    <mergeCell ref="B197:B198"/>
    <mergeCell ref="C197:C198"/>
    <mergeCell ref="D197:G197"/>
    <mergeCell ref="H197:H198"/>
    <mergeCell ref="I197:I198"/>
    <mergeCell ref="J197:N197"/>
    <mergeCell ref="O197:P197"/>
    <mergeCell ref="H193:I193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4:I154"/>
    <mergeCell ref="H155:I155"/>
    <mergeCell ref="H187:I187"/>
    <mergeCell ref="H188:I188"/>
    <mergeCell ref="H189:I189"/>
    <mergeCell ref="H190:I190"/>
    <mergeCell ref="H191:I191"/>
    <mergeCell ref="I175:I176"/>
    <mergeCell ref="J175:N175"/>
    <mergeCell ref="O175:P175"/>
    <mergeCell ref="A194:D194"/>
    <mergeCell ref="E194:F194"/>
    <mergeCell ref="H194:I194"/>
    <mergeCell ref="H177:I177"/>
    <mergeCell ref="H178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A175:A176"/>
    <mergeCell ref="B175:B176"/>
    <mergeCell ref="C175:C176"/>
    <mergeCell ref="D175:G175"/>
    <mergeCell ref="H175:H176"/>
    <mergeCell ref="H192:I192"/>
    <mergeCell ref="A172:D172"/>
    <mergeCell ref="E172:F172"/>
    <mergeCell ref="H172:I172"/>
    <mergeCell ref="A173:P174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A19:B19"/>
    <mergeCell ref="D19:E19"/>
    <mergeCell ref="A138:P139"/>
    <mergeCell ref="A140:A141"/>
    <mergeCell ref="B140:B141"/>
    <mergeCell ref="C140:C141"/>
    <mergeCell ref="D140:G140"/>
    <mergeCell ref="H140:H141"/>
    <mergeCell ref="I140:I141"/>
    <mergeCell ref="J140:N140"/>
    <mergeCell ref="O140:P140"/>
    <mergeCell ref="A56:D56"/>
    <mergeCell ref="E56:F56"/>
    <mergeCell ref="H56:I56"/>
    <mergeCell ref="A20:D20"/>
    <mergeCell ref="E20:F20"/>
    <mergeCell ref="H20:I20"/>
    <mergeCell ref="A21:P21"/>
    <mergeCell ref="A31:D31"/>
    <mergeCell ref="E31:F31"/>
    <mergeCell ref="H31:I31"/>
    <mergeCell ref="A32:P32"/>
    <mergeCell ref="A42:D42"/>
    <mergeCell ref="E42:F42"/>
    <mergeCell ref="A4:P5"/>
    <mergeCell ref="A2:P3"/>
    <mergeCell ref="A8:P8"/>
    <mergeCell ref="O6:P6"/>
    <mergeCell ref="B6:B7"/>
    <mergeCell ref="A6:A7"/>
    <mergeCell ref="J6:N6"/>
    <mergeCell ref="C6:C7"/>
    <mergeCell ref="D6:G6"/>
    <mergeCell ref="H6:H7"/>
    <mergeCell ref="I6:I7"/>
    <mergeCell ref="H42:I42"/>
    <mergeCell ref="A44:P44"/>
    <mergeCell ref="A57:P57"/>
    <mergeCell ref="A72:D72"/>
    <mergeCell ref="E72:F72"/>
    <mergeCell ref="H72:I72"/>
    <mergeCell ref="A73:D73"/>
    <mergeCell ref="E73:F73"/>
    <mergeCell ref="H73:I73"/>
    <mergeCell ref="A74:P75"/>
    <mergeCell ref="A76:A77"/>
    <mergeCell ref="B76:B77"/>
    <mergeCell ref="C76:C77"/>
    <mergeCell ref="D76:G76"/>
    <mergeCell ref="H76:H77"/>
    <mergeCell ref="I76:I77"/>
    <mergeCell ref="J76:N76"/>
    <mergeCell ref="G97:G101"/>
    <mergeCell ref="H97:H98"/>
    <mergeCell ref="H99:H101"/>
    <mergeCell ref="G102:G107"/>
    <mergeCell ref="H102:H107"/>
    <mergeCell ref="A108:D108"/>
    <mergeCell ref="E108:F108"/>
    <mergeCell ref="H108:I108"/>
    <mergeCell ref="O76:P76"/>
    <mergeCell ref="A109:P110"/>
    <mergeCell ref="G78:G83"/>
    <mergeCell ref="I78:I107"/>
    <mergeCell ref="H79:H82"/>
    <mergeCell ref="M79:M82"/>
    <mergeCell ref="N79:N82"/>
    <mergeCell ref="H83:H87"/>
    <mergeCell ref="G84:G89"/>
    <mergeCell ref="G90:G92"/>
    <mergeCell ref="H90:H92"/>
    <mergeCell ref="G93:G96"/>
    <mergeCell ref="H94:H95"/>
    <mergeCell ref="O111:P111"/>
    <mergeCell ref="M127:M130"/>
    <mergeCell ref="N127:N130"/>
    <mergeCell ref="A111:A112"/>
    <mergeCell ref="B111:B112"/>
    <mergeCell ref="C111:C112"/>
    <mergeCell ref="D111:G111"/>
    <mergeCell ref="H111:H112"/>
    <mergeCell ref="A137:D137"/>
    <mergeCell ref="E137:F137"/>
    <mergeCell ref="H137:I137"/>
    <mergeCell ref="I111:I112"/>
    <mergeCell ref="J111:N11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Répertoire mutuelles BENIN 2016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User</cp:lastModifiedBy>
  <dcterms:created xsi:type="dcterms:W3CDTF">2015-10-06T07:36:18Z</dcterms:created>
  <dcterms:modified xsi:type="dcterms:W3CDTF">2017-05-17T20:22:20Z</dcterms:modified>
</cp:coreProperties>
</file>