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<sst xmlns="http://schemas.openxmlformats.org/spreadsheetml/2006/main" count="28" uniqueCount="27">
  <si>
    <t>Subventions d'Etat prévues</t>
  </si>
  <si>
    <t>Ressource prévue par la taxe</t>
  </si>
  <si>
    <t>Total de l'effort public envisagé</t>
  </si>
  <si>
    <t>Ressources publiques RAMU / PIB</t>
  </si>
  <si>
    <t>Système d'information intégré et biométrie</t>
  </si>
  <si>
    <t>Siège social</t>
  </si>
  <si>
    <t>Autres investissements</t>
  </si>
  <si>
    <t>Effort hors investissements</t>
  </si>
  <si>
    <t xml:space="preserve">Projection sur le PIB </t>
  </si>
  <si>
    <t>Projection recettes courantes</t>
  </si>
  <si>
    <t>Résultat annuel prévu</t>
  </si>
  <si>
    <t>Effort Etat proposé par l'étude</t>
  </si>
  <si>
    <t>En milliers de FCFA par défaut</t>
  </si>
  <si>
    <t>Couverture proposée par l'étude</t>
  </si>
  <si>
    <t>Couverture proposée précédemment</t>
  </si>
  <si>
    <t>Prime proposée précédemment</t>
  </si>
  <si>
    <t>Prime proposée par l'étude</t>
  </si>
  <si>
    <t>Réserve proposée précédemment</t>
  </si>
  <si>
    <t>Fonds cumulés proposés par l'étude</t>
  </si>
  <si>
    <t>Frais de gestion proposés par l'étude</t>
  </si>
  <si>
    <t>Effort Etat proposé précédemment</t>
  </si>
  <si>
    <t>Frais de gestion proposés précédemment</t>
  </si>
  <si>
    <t>Notion d'indigent retenu récédemment</t>
  </si>
  <si>
    <t>Population non cotisante retenue par l'étude</t>
  </si>
  <si>
    <t>Cotisation de l'Etat employeur</t>
  </si>
  <si>
    <t>Effort Etat / recettes courantes étude</t>
  </si>
  <si>
    <t>Effort Etat / recettes courantes proposé précédemment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</si>
</sst>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Fill="0" applyProtection="0">
      <alignment/>
    </xf>
  </cellStyleXfs>
  <cellXfs count="24">
    <xf numFmtId="0" fontId="0" fillId="0" borderId="0" xfId="0"/>
    <xf numFmtId="164" fontId="0" fillId="0" borderId="0" xfId="20" applyNumberFormat="1" applyFont="1"/>
    <xf numFmtId="164" fontId="0" fillId="0" borderId="0" xfId="0" applyNumberFormat="1"/>
    <xf numFmtId="0" fontId="0" fillId="0" borderId="1" xfId="0" applyBorder="1"/>
    <xf numFmtId="164" fontId="0" fillId="0" borderId="1" xfId="20" applyNumberFormat="1" applyFont="1" applyBorder="1"/>
    <xf numFmtId="9" fontId="0" fillId="0" borderId="1" xfId="21" applyFont="1" applyBorder="1"/>
    <xf numFmtId="164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164" fontId="0" fillId="2" borderId="1" xfId="20" applyNumberFormat="1" applyFont="1" applyFill="1" applyBorder="1"/>
    <xf numFmtId="0" fontId="0" fillId="3" borderId="1" xfId="0" applyFill="1" applyBorder="1"/>
    <xf numFmtId="164" fontId="0" fillId="3" borderId="1" xfId="20" applyNumberFormat="1" applyFont="1" applyFill="1" applyBorder="1"/>
    <xf numFmtId="164" fontId="0" fillId="3" borderId="1" xfId="0" applyNumberFormat="1" applyFill="1" applyBorder="1"/>
    <xf numFmtId="0" fontId="3" fillId="4" borderId="1" xfId="0" applyFont="1" applyFill="1" applyBorder="1" applyAlignment="1">
      <alignment horizontal="right"/>
    </xf>
    <xf numFmtId="0" fontId="0" fillId="4" borderId="1" xfId="0" applyFill="1" applyBorder="1"/>
    <xf numFmtId="0" fontId="0" fillId="0" borderId="1" xfId="0" applyFill="1" applyBorder="1"/>
    <xf numFmtId="9" fontId="0" fillId="3" borderId="1" xfId="0" applyNumberFormat="1" applyFill="1" applyBorder="1"/>
    <xf numFmtId="10" fontId="0" fillId="0" borderId="1" xfId="21" applyNumberFormat="1" applyFont="1" applyBorder="1"/>
    <xf numFmtId="0" fontId="0" fillId="5" borderId="1" xfId="0" applyFill="1" applyBorder="1"/>
    <xf numFmtId="164" fontId="0" fillId="5" borderId="1" xfId="20" applyNumberFormat="1" applyFont="1" applyFill="1" applyBorder="1"/>
    <xf numFmtId="9" fontId="0" fillId="5" borderId="1" xfId="0" applyNumberFormat="1" applyFill="1" applyBorder="1"/>
    <xf numFmtId="165" fontId="0" fillId="5" borderId="1" xfId="0" applyNumberFormat="1" applyFill="1" applyBorder="1"/>
    <xf numFmtId="10" fontId="0" fillId="3" borderId="1" xfId="21" applyNumberFormat="1" applyFont="1" applyFill="1" applyBorder="1"/>
    <xf numFmtId="0" fontId="4" fillId="0" borderId="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Feuil1!$A$22</c:f>
              <c:strCache>
                <c:ptCount val="1"/>
                <c:pt idx="0">
                  <c:v>Effort Etat proposé précédemment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Feuil1!$B$21:$K$21</c:f>
              <c:numCache/>
            </c:numRef>
          </c:cat>
          <c:val>
            <c:numRef>
              <c:f>Feuil1!$B$22:$K$22</c:f>
              <c:numCache/>
            </c:numRef>
          </c:val>
          <c:smooth val="0"/>
        </c:ser>
        <c:ser>
          <c:idx val="1"/>
          <c:order val="1"/>
          <c:tx>
            <c:strRef>
              <c:f>Feuil1!$A$23</c:f>
              <c:strCache>
                <c:ptCount val="1"/>
                <c:pt idx="0">
                  <c:v>Effort Etat proposé par l'étude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Feuil1!$B$21:$K$21</c:f>
              <c:numCache/>
            </c:numRef>
          </c:cat>
          <c:val>
            <c:numRef>
              <c:f>Feuil1!$B$23:$K$23</c:f>
              <c:numCache/>
            </c:numRef>
          </c:val>
          <c:smooth val="0"/>
        </c:ser>
        <c:axId val="19641137"/>
        <c:axId val="32722062"/>
      </c:lineChart>
      <c:catAx>
        <c:axId val="1964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22062"/>
        <c:crosses val="autoZero"/>
        <c:auto val="1"/>
        <c:lblOffset val="100"/>
        <c:noMultiLvlLbl val="0"/>
      </c:catAx>
      <c:valAx>
        <c:axId val="32722062"/>
        <c:scaling>
          <c:orientation val="minMax"/>
        </c:scaling>
        <c:axPos val="l"/>
        <c:majorGridlines/>
        <c:delete val="0"/>
        <c:numFmt formatCode="_-* #,##0\ _€_-;\-* #,##0\ _€_-;_-* &quot;-&quot;??\ _€_-;_-@_-" sourceLinked="1"/>
        <c:majorTickMark val="out"/>
        <c:minorTickMark val="none"/>
        <c:tickLblPos val="nextTo"/>
        <c:crossAx val="196411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Feuil1!$A$26</c:f>
              <c:strCache>
                <c:ptCount val="1"/>
                <c:pt idx="0">
                  <c:v>Couverture proposée précédemment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Feuil1!$B$25:$K$25</c:f>
              <c:numCache/>
            </c:numRef>
          </c:cat>
          <c:val>
            <c:numRef>
              <c:f>Feuil1!$B$26:$K$26</c:f>
              <c:numCache/>
            </c:numRef>
          </c:val>
          <c:smooth val="0"/>
        </c:ser>
        <c:ser>
          <c:idx val="1"/>
          <c:order val="1"/>
          <c:tx>
            <c:strRef>
              <c:f>Feuil1!$A$27</c:f>
              <c:strCache>
                <c:ptCount val="1"/>
                <c:pt idx="0">
                  <c:v>Couverture proposée par l'étude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Feuil1!$B$25:$K$25</c:f>
              <c:numCache/>
            </c:numRef>
          </c:cat>
          <c:val>
            <c:numRef>
              <c:f>Feuil1!$B$27:$K$27</c:f>
              <c:numCache/>
            </c:numRef>
          </c:val>
          <c:smooth val="0"/>
        </c:ser>
        <c:axId val="9415703"/>
        <c:axId val="4619932"/>
      </c:lineChart>
      <c:catAx>
        <c:axId val="941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9932"/>
        <c:crosses val="autoZero"/>
        <c:auto val="1"/>
        <c:lblOffset val="100"/>
        <c:noMultiLvlLbl val="0"/>
      </c:catAx>
      <c:valAx>
        <c:axId val="461993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94157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Feuil1!$A$30</c:f>
              <c:strCache>
                <c:ptCount val="1"/>
                <c:pt idx="0">
                  <c:v>Réserve proposée précédemment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Feuil1!$B$29:$K$29</c:f>
              <c:numCache/>
            </c:numRef>
          </c:cat>
          <c:val>
            <c:numRef>
              <c:f>Feuil1!$B$30:$K$30</c:f>
              <c:numCache/>
            </c:numRef>
          </c:val>
          <c:smooth val="0"/>
        </c:ser>
        <c:ser>
          <c:idx val="1"/>
          <c:order val="1"/>
          <c:tx>
            <c:strRef>
              <c:f>Feuil1!$A$31</c:f>
              <c:strCache>
                <c:ptCount val="1"/>
                <c:pt idx="0">
                  <c:v>Fonds cumulés proposés par l'étude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Feuil1!$B$29:$K$29</c:f>
              <c:numCache/>
            </c:numRef>
          </c:cat>
          <c:val>
            <c:numRef>
              <c:f>Feuil1!$B$31:$K$31</c:f>
              <c:numCache/>
            </c:numRef>
          </c:val>
          <c:smooth val="0"/>
        </c:ser>
        <c:axId val="66869165"/>
        <c:axId val="60157594"/>
      </c:lineChart>
      <c:catAx>
        <c:axId val="6686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7594"/>
        <c:crosses val="autoZero"/>
        <c:auto val="1"/>
        <c:lblOffset val="100"/>
        <c:noMultiLvlLbl val="0"/>
      </c:catAx>
      <c:valAx>
        <c:axId val="60157594"/>
        <c:scaling>
          <c:orientation val="minMax"/>
        </c:scaling>
        <c:axPos val="l"/>
        <c:majorGridlines/>
        <c:delete val="0"/>
        <c:numFmt formatCode="_-* #,##0\ _€_-;\-* #,##0\ _€_-;_-* &quot;-&quot;??\ _€_-;_-@_-" sourceLinked="1"/>
        <c:majorTickMark val="out"/>
        <c:minorTickMark val="none"/>
        <c:tickLblPos val="nextTo"/>
        <c:crossAx val="6686916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Feuil1!$A$18</c:f>
              <c:strCache>
                <c:ptCount val="1"/>
                <c:pt idx="0">
                  <c:v>Effort Etat / recettes courantes proposé précédemment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Feuil1!$B$17:$K$17</c:f>
              <c:numCache/>
            </c:numRef>
          </c:cat>
          <c:val>
            <c:numRef>
              <c:f>Feuil1!$B$18:$K$18</c:f>
              <c:numCache/>
            </c:numRef>
          </c:val>
          <c:smooth val="0"/>
        </c:ser>
        <c:ser>
          <c:idx val="1"/>
          <c:order val="1"/>
          <c:tx>
            <c:strRef>
              <c:f>Feuil1!$A$19</c:f>
              <c:strCache>
                <c:ptCount val="1"/>
                <c:pt idx="0">
                  <c:v>Effort Etat / recettes courantes étude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Feuil1!$B$17:$K$17</c:f>
              <c:numCache/>
            </c:numRef>
          </c:cat>
          <c:val>
            <c:numRef>
              <c:f>Feuil1!$B$19:$K$19</c:f>
              <c:numCache/>
            </c:numRef>
          </c:val>
          <c:smooth val="0"/>
        </c:ser>
        <c:axId val="66848627"/>
        <c:axId val="59561992"/>
      </c:lineChart>
      <c:catAx>
        <c:axId val="6684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61992"/>
        <c:crosses val="autoZero"/>
        <c:auto val="1"/>
        <c:lblOffset val="100"/>
        <c:noMultiLvlLbl val="0"/>
      </c:catAx>
      <c:valAx>
        <c:axId val="59561992"/>
        <c:scaling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6684862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171450</xdr:rowOff>
    </xdr:from>
    <xdr:to>
      <xdr:col>2</xdr:col>
      <xdr:colOff>190500</xdr:colOff>
      <xdr:row>43</xdr:row>
      <xdr:rowOff>171450</xdr:rowOff>
    </xdr:to>
    <xdr:graphicFrame macro="">
      <xdr:nvGraphicFramePr>
        <xdr:cNvPr id="3" name="Graphique 2"/>
        <xdr:cNvGraphicFramePr/>
      </xdr:nvGraphicFramePr>
      <xdr:xfrm>
        <a:off x="95250" y="5457825"/>
        <a:ext cx="4162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35</xdr:row>
      <xdr:rowOff>66675</xdr:rowOff>
    </xdr:from>
    <xdr:to>
      <xdr:col>10</xdr:col>
      <xdr:colOff>19050</xdr:colOff>
      <xdr:row>43</xdr:row>
      <xdr:rowOff>161925</xdr:rowOff>
    </xdr:to>
    <xdr:graphicFrame macro="">
      <xdr:nvGraphicFramePr>
        <xdr:cNvPr id="4" name="Graphique 3"/>
        <xdr:cNvGraphicFramePr/>
      </xdr:nvGraphicFramePr>
      <xdr:xfrm>
        <a:off x="8753475" y="6305550"/>
        <a:ext cx="3867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35</xdr:row>
      <xdr:rowOff>28575</xdr:rowOff>
    </xdr:from>
    <xdr:to>
      <xdr:col>15</xdr:col>
      <xdr:colOff>209550</xdr:colOff>
      <xdr:row>43</xdr:row>
      <xdr:rowOff>85725</xdr:rowOff>
    </xdr:to>
    <xdr:graphicFrame macro="">
      <xdr:nvGraphicFramePr>
        <xdr:cNvPr id="5" name="Graphique 4"/>
        <xdr:cNvGraphicFramePr/>
      </xdr:nvGraphicFramePr>
      <xdr:xfrm>
        <a:off x="12811125" y="6267450"/>
        <a:ext cx="444817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10</xdr:row>
      <xdr:rowOff>0</xdr:rowOff>
    </xdr:from>
    <xdr:to>
      <xdr:col>12</xdr:col>
      <xdr:colOff>419100</xdr:colOff>
      <xdr:row>16</xdr:row>
      <xdr:rowOff>0</xdr:rowOff>
    </xdr:to>
    <xdr:sp macro="" textlink="">
      <xdr:nvSpPr>
        <xdr:cNvPr id="2" name="ZoneTexte 1"/>
        <xdr:cNvSpPr txBox="1"/>
      </xdr:nvSpPr>
      <xdr:spPr>
        <a:xfrm>
          <a:off x="13839825" y="1905000"/>
          <a:ext cx="1343025" cy="9715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Attention</a:t>
          </a:r>
          <a:r>
            <a:rPr lang="fr-FR" sz="1100" baseline="0">
              <a:solidFill>
                <a:srgbClr val="FF0000"/>
              </a:solidFill>
            </a:rPr>
            <a:t> </a:t>
          </a:r>
          <a:r>
            <a:rPr lang="fr-FR" sz="1100" baseline="0"/>
            <a:t>: </a:t>
          </a:r>
          <a:r>
            <a:rPr lang="fr-FR" sz="1100" baseline="0">
              <a:solidFill>
                <a:srgbClr val="FF0000"/>
              </a:solidFill>
            </a:rPr>
            <a:t>chiffres PIB et recettes issus des simulations précédentes. A vérifier avec MEF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409575</xdr:colOff>
      <xdr:row>35</xdr:row>
      <xdr:rowOff>19050</xdr:rowOff>
    </xdr:from>
    <xdr:to>
      <xdr:col>6</xdr:col>
      <xdr:colOff>180975</xdr:colOff>
      <xdr:row>44</xdr:row>
      <xdr:rowOff>142875</xdr:rowOff>
    </xdr:to>
    <xdr:graphicFrame macro="">
      <xdr:nvGraphicFramePr>
        <xdr:cNvPr id="10" name="Graphique 9"/>
        <xdr:cNvGraphicFramePr/>
      </xdr:nvGraphicFramePr>
      <xdr:xfrm>
        <a:off x="4476750" y="6257925"/>
        <a:ext cx="40386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 topLeftCell="A1">
      <selection activeCell="M28" sqref="M28"/>
    </sheetView>
  </sheetViews>
  <sheetFormatPr defaultColWidth="11.421875" defaultRowHeight="15"/>
  <cols>
    <col min="1" max="1" width="45.00390625" style="0" bestFit="1" customWidth="1"/>
    <col min="2" max="11" width="16.00390625" style="0" customWidth="1"/>
    <col min="12" max="12" width="16.421875" style="0" bestFit="1" customWidth="1"/>
  </cols>
  <sheetData>
    <row r="2" spans="1:11" ht="15">
      <c r="A2" s="13" t="s">
        <v>12</v>
      </c>
      <c r="B2" s="14">
        <v>2018</v>
      </c>
      <c r="C2" s="14">
        <v>2019</v>
      </c>
      <c r="D2" s="14">
        <v>2020</v>
      </c>
      <c r="E2" s="14">
        <v>2021</v>
      </c>
      <c r="F2" s="14">
        <v>2022</v>
      </c>
      <c r="G2" s="14">
        <v>2023</v>
      </c>
      <c r="H2" s="14">
        <v>2024</v>
      </c>
      <c r="I2" s="14">
        <v>2025</v>
      </c>
      <c r="J2" s="14">
        <v>2026</v>
      </c>
      <c r="K2" s="14">
        <v>2027</v>
      </c>
    </row>
    <row r="3" spans="1:11" ht="15">
      <c r="A3" s="8" t="s">
        <v>4</v>
      </c>
      <c r="B3" s="9">
        <v>8000000</v>
      </c>
      <c r="C3" s="9"/>
      <c r="D3" s="9"/>
      <c r="E3" s="4"/>
      <c r="F3" s="4"/>
      <c r="G3" s="4"/>
      <c r="H3" s="4"/>
      <c r="I3" s="4"/>
      <c r="J3" s="4"/>
      <c r="K3" s="4"/>
    </row>
    <row r="4" spans="1:11" ht="15">
      <c r="A4" s="8" t="s">
        <v>5</v>
      </c>
      <c r="B4" s="9"/>
      <c r="C4" s="9">
        <v>950000</v>
      </c>
      <c r="D4" s="9">
        <v>3700000</v>
      </c>
      <c r="E4" s="4"/>
      <c r="F4" s="4"/>
      <c r="G4" s="4"/>
      <c r="H4" s="4"/>
      <c r="I4" s="4"/>
      <c r="J4" s="4"/>
      <c r="K4" s="4"/>
    </row>
    <row r="5" spans="1:11" ht="15">
      <c r="A5" s="8" t="s">
        <v>6</v>
      </c>
      <c r="B5" s="9">
        <v>1655000</v>
      </c>
      <c r="C5" s="9">
        <f>1921800-C4</f>
        <v>971800</v>
      </c>
      <c r="D5" s="9">
        <v>8000</v>
      </c>
      <c r="E5" s="4"/>
      <c r="F5" s="4"/>
      <c r="G5" s="4"/>
      <c r="H5" s="4"/>
      <c r="I5" s="4"/>
      <c r="J5" s="4"/>
      <c r="K5" s="4"/>
    </row>
    <row r="6" spans="1:11" ht="15">
      <c r="A6" s="3" t="s">
        <v>24</v>
      </c>
      <c r="B6" s="4">
        <v>11080814</v>
      </c>
      <c r="C6" s="4">
        <v>12456166</v>
      </c>
      <c r="D6" s="4">
        <v>14002227</v>
      </c>
      <c r="E6" s="4">
        <v>15740186</v>
      </c>
      <c r="F6" s="4">
        <v>17693860</v>
      </c>
      <c r="G6" s="4">
        <v>19890024</v>
      </c>
      <c r="H6" s="4">
        <v>22358777</v>
      </c>
      <c r="I6" s="4">
        <v>23133951</v>
      </c>
      <c r="J6" s="4">
        <v>28253581</v>
      </c>
      <c r="K6" s="4">
        <v>31760419</v>
      </c>
    </row>
    <row r="7" spans="1:11" ht="15" customHeight="1">
      <c r="A7" s="3" t="s">
        <v>0</v>
      </c>
      <c r="B7" s="4">
        <v>29612721</v>
      </c>
      <c r="C7" s="4">
        <v>37301308</v>
      </c>
      <c r="D7" s="4">
        <v>45811438</v>
      </c>
      <c r="E7" s="4">
        <v>55391120</v>
      </c>
      <c r="F7" s="4">
        <v>66227815</v>
      </c>
      <c r="G7" s="4">
        <v>80515267</v>
      </c>
      <c r="H7" s="4">
        <v>88414435</v>
      </c>
      <c r="I7" s="4">
        <v>96028359</v>
      </c>
      <c r="J7" s="4">
        <v>104042046</v>
      </c>
      <c r="K7" s="4">
        <v>112035179</v>
      </c>
    </row>
    <row r="8" spans="1:11" ht="15">
      <c r="A8" s="3" t="s">
        <v>1</v>
      </c>
      <c r="B8" s="4">
        <v>47057684</v>
      </c>
      <c r="C8" s="4">
        <v>49410568</v>
      </c>
      <c r="D8" s="4">
        <v>51881097</v>
      </c>
      <c r="E8" s="4">
        <v>54475152</v>
      </c>
      <c r="F8" s="4">
        <v>57198909</v>
      </c>
      <c r="G8" s="4">
        <v>60058855</v>
      </c>
      <c r="H8" s="4">
        <v>63061797</v>
      </c>
      <c r="I8" s="4">
        <v>66214887</v>
      </c>
      <c r="J8" s="4">
        <v>69525632</v>
      </c>
      <c r="K8" s="4">
        <v>73001913</v>
      </c>
    </row>
    <row r="9" spans="1:11" ht="15">
      <c r="A9" s="10" t="s">
        <v>2</v>
      </c>
      <c r="B9" s="11">
        <f>SUM(B3:B8)</f>
        <v>97406219</v>
      </c>
      <c r="C9" s="11">
        <f aca="true" t="shared" si="0" ref="C9:K9">SUM(C3:C8)</f>
        <v>101089842</v>
      </c>
      <c r="D9" s="11">
        <f t="shared" si="0"/>
        <v>115402762</v>
      </c>
      <c r="E9" s="11">
        <f t="shared" si="0"/>
        <v>125606458</v>
      </c>
      <c r="F9" s="11">
        <f t="shared" si="0"/>
        <v>141120584</v>
      </c>
      <c r="G9" s="11">
        <f t="shared" si="0"/>
        <v>160464146</v>
      </c>
      <c r="H9" s="11">
        <f t="shared" si="0"/>
        <v>173835009</v>
      </c>
      <c r="I9" s="11">
        <f t="shared" si="0"/>
        <v>185377197</v>
      </c>
      <c r="J9" s="11">
        <f t="shared" si="0"/>
        <v>201821259</v>
      </c>
      <c r="K9" s="11">
        <f t="shared" si="0"/>
        <v>216797511</v>
      </c>
    </row>
    <row r="10" spans="1:11" ht="15">
      <c r="A10" s="10" t="s">
        <v>7</v>
      </c>
      <c r="B10" s="11">
        <f aca="true" t="shared" si="1" ref="B10:K10">SUM(B6:B8)</f>
        <v>87751219</v>
      </c>
      <c r="C10" s="11">
        <f t="shared" si="1"/>
        <v>99168042</v>
      </c>
      <c r="D10" s="11">
        <f t="shared" si="1"/>
        <v>111694762</v>
      </c>
      <c r="E10" s="11">
        <f t="shared" si="1"/>
        <v>125606458</v>
      </c>
      <c r="F10" s="11">
        <f t="shared" si="1"/>
        <v>141120584</v>
      </c>
      <c r="G10" s="11">
        <f t="shared" si="1"/>
        <v>160464146</v>
      </c>
      <c r="H10" s="11">
        <f t="shared" si="1"/>
        <v>173835009</v>
      </c>
      <c r="I10" s="11">
        <f t="shared" si="1"/>
        <v>185377197</v>
      </c>
      <c r="J10" s="11">
        <f t="shared" si="1"/>
        <v>201821259</v>
      </c>
      <c r="K10" s="11">
        <f t="shared" si="1"/>
        <v>216797511</v>
      </c>
    </row>
    <row r="11" spans="2:11" ht="8.25" customHeigh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3" t="s">
        <v>10</v>
      </c>
      <c r="B12" s="4">
        <v>35993633</v>
      </c>
      <c r="C12" s="4">
        <v>55543609</v>
      </c>
      <c r="D12" s="4">
        <v>51633194</v>
      </c>
      <c r="E12" s="4">
        <v>50904354</v>
      </c>
      <c r="F12" s="4">
        <v>47527129</v>
      </c>
      <c r="G12" s="4">
        <v>38121659</v>
      </c>
      <c r="H12" s="4">
        <v>41557780</v>
      </c>
      <c r="I12" s="4">
        <v>48546630</v>
      </c>
      <c r="J12" s="4">
        <v>52197771</v>
      </c>
      <c r="K12" s="4">
        <v>57027524</v>
      </c>
    </row>
    <row r="13" spans="1:11" ht="15">
      <c r="A13" s="23" t="s">
        <v>8</v>
      </c>
      <c r="B13" s="1">
        <v>9040000000</v>
      </c>
      <c r="C13" s="1">
        <v>9834000000</v>
      </c>
      <c r="D13" s="1">
        <v>10677000000</v>
      </c>
      <c r="E13" s="1">
        <v>11593000000</v>
      </c>
      <c r="F13" s="1">
        <v>12578000000</v>
      </c>
      <c r="G13" s="1">
        <v>13634000000</v>
      </c>
      <c r="H13" s="1">
        <v>14780000000</v>
      </c>
      <c r="I13" s="1">
        <v>16004000000</v>
      </c>
      <c r="J13" s="1">
        <v>17378743000</v>
      </c>
      <c r="K13" s="1">
        <v>18871577000</v>
      </c>
    </row>
    <row r="14" spans="1:11" ht="15">
      <c r="A14" s="23" t="s">
        <v>9</v>
      </c>
      <c r="B14" s="4">
        <v>1706752000.0000002</v>
      </c>
      <c r="C14" s="4">
        <v>1856659200.0000002</v>
      </c>
      <c r="D14" s="4">
        <v>2015817600.0000002</v>
      </c>
      <c r="E14" s="4">
        <v>2188758400</v>
      </c>
      <c r="F14" s="4">
        <v>2374726400.0000005</v>
      </c>
      <c r="G14" s="4">
        <v>2574099200</v>
      </c>
      <c r="H14" s="4">
        <v>2790464000.0000005</v>
      </c>
      <c r="I14" s="4">
        <v>3021555200.0000005</v>
      </c>
      <c r="J14" s="4">
        <v>3281106791.680001</v>
      </c>
      <c r="K14" s="4">
        <v>3562953865.085313</v>
      </c>
    </row>
    <row r="15" spans="1:11" ht="15">
      <c r="A15" s="3" t="s">
        <v>3</v>
      </c>
      <c r="B15" s="17">
        <f>B10/B13</f>
        <v>0.009706993252212389</v>
      </c>
      <c r="C15" s="17">
        <f aca="true" t="shared" si="2" ref="C15:K15">C10/C13</f>
        <v>0.010084201952410006</v>
      </c>
      <c r="D15" s="17">
        <f t="shared" si="2"/>
        <v>0.010461249601948113</v>
      </c>
      <c r="E15" s="17">
        <f t="shared" si="2"/>
        <v>0.010834681100664195</v>
      </c>
      <c r="F15" s="17">
        <f t="shared" si="2"/>
        <v>0.011219636190173318</v>
      </c>
      <c r="G15" s="17">
        <f t="shared" si="2"/>
        <v>0.01176941073786123</v>
      </c>
      <c r="H15" s="17">
        <f t="shared" si="2"/>
        <v>0.011761502638700946</v>
      </c>
      <c r="I15" s="17">
        <f t="shared" si="2"/>
        <v>0.011583179017745564</v>
      </c>
      <c r="J15" s="17">
        <f t="shared" si="2"/>
        <v>0.011613110280760812</v>
      </c>
      <c r="K15" s="17">
        <f t="shared" si="2"/>
        <v>0.01148804421591264</v>
      </c>
    </row>
    <row r="16" spans="2:11" ht="8.25" customHeigh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13"/>
      <c r="B17" s="14">
        <v>2018</v>
      </c>
      <c r="C17" s="14">
        <v>2019</v>
      </c>
      <c r="D17" s="14">
        <v>2020</v>
      </c>
      <c r="E17" s="14">
        <v>2021</v>
      </c>
      <c r="F17" s="14">
        <v>2022</v>
      </c>
      <c r="G17" s="14">
        <v>2023</v>
      </c>
      <c r="H17" s="14">
        <v>2024</v>
      </c>
      <c r="I17" s="14">
        <v>2025</v>
      </c>
      <c r="J17" s="14">
        <v>2026</v>
      </c>
      <c r="K17" s="14">
        <v>2027</v>
      </c>
    </row>
    <row r="18" spans="1:11" ht="15">
      <c r="A18" s="18" t="s">
        <v>26</v>
      </c>
      <c r="B18" s="21">
        <v>0.029463988329033533</v>
      </c>
      <c r="C18" s="21">
        <v>0.03749927033260562</v>
      </c>
      <c r="D18" s="21">
        <v>0.03978488188801197</v>
      </c>
      <c r="E18" s="21">
        <v>0.04372283151481135</v>
      </c>
      <c r="F18" s="21">
        <v>0.04592628329631186</v>
      </c>
      <c r="G18" s="21">
        <v>0.04813058709959739</v>
      </c>
      <c r="H18" s="21">
        <v>0.05029056198895301</v>
      </c>
      <c r="I18" s="21">
        <v>0.05247040744002066</v>
      </c>
      <c r="J18" s="21">
        <v>0.05445973465029651</v>
      </c>
      <c r="K18" s="21">
        <v>0.056401991142732665</v>
      </c>
    </row>
    <row r="19" spans="1:11" ht="15">
      <c r="A19" s="10" t="s">
        <v>25</v>
      </c>
      <c r="B19" s="22">
        <f aca="true" t="shared" si="3" ref="B19:K19">B10/B14</f>
        <v>0.05141415917485375</v>
      </c>
      <c r="C19" s="22">
        <f t="shared" si="3"/>
        <v>0.05341208661234113</v>
      </c>
      <c r="D19" s="22">
        <f t="shared" si="3"/>
        <v>0.05540916102726754</v>
      </c>
      <c r="E19" s="22">
        <f t="shared" si="3"/>
        <v>0.0573870821009756</v>
      </c>
      <c r="F19" s="22">
        <f t="shared" si="3"/>
        <v>0.05942603914286714</v>
      </c>
      <c r="G19" s="22">
        <f t="shared" si="3"/>
        <v>0.06233798060307855</v>
      </c>
      <c r="H19" s="22">
        <f t="shared" si="3"/>
        <v>0.062296094484644834</v>
      </c>
      <c r="I19" s="22">
        <f t="shared" si="3"/>
        <v>0.061351583780432</v>
      </c>
      <c r="J19" s="22">
        <f t="shared" si="3"/>
        <v>0.06151011588887144</v>
      </c>
      <c r="K19" s="22">
        <f t="shared" si="3"/>
        <v>0.06084768964439255</v>
      </c>
    </row>
    <row r="20" spans="2:11" ht="8.2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13" t="s">
        <v>12</v>
      </c>
      <c r="B21" s="14">
        <v>2018</v>
      </c>
      <c r="C21" s="14">
        <v>2019</v>
      </c>
      <c r="D21" s="14">
        <v>2020</v>
      </c>
      <c r="E21" s="14">
        <v>2021</v>
      </c>
      <c r="F21" s="14">
        <v>2022</v>
      </c>
      <c r="G21" s="14">
        <v>2023</v>
      </c>
      <c r="H21" s="14">
        <v>2024</v>
      </c>
      <c r="I21" s="14">
        <v>2025</v>
      </c>
      <c r="J21" s="14">
        <v>2026</v>
      </c>
      <c r="K21" s="14">
        <v>2027</v>
      </c>
    </row>
    <row r="22" spans="1:11" ht="15">
      <c r="A22" s="18" t="s">
        <v>20</v>
      </c>
      <c r="B22" s="19">
        <v>50287721.008554645</v>
      </c>
      <c r="C22" s="19">
        <v>69623365.25631928</v>
      </c>
      <c r="D22" s="19">
        <v>80199065.12377577</v>
      </c>
      <c r="E22" s="4">
        <v>95698714.74982807</v>
      </c>
      <c r="F22" s="4">
        <v>109062357.39763083</v>
      </c>
      <c r="G22" s="4">
        <v>123892905.74860397</v>
      </c>
      <c r="H22" s="4">
        <v>140334002.76994178</v>
      </c>
      <c r="I22" s="4">
        <v>158542232.44651315</v>
      </c>
      <c r="J22" s="4">
        <v>178688205.23417848</v>
      </c>
      <c r="K22" s="4">
        <v>200957692.3405069</v>
      </c>
    </row>
    <row r="23" spans="1:11" ht="15">
      <c r="A23" s="10" t="s">
        <v>11</v>
      </c>
      <c r="B23" s="12">
        <f aca="true" t="shared" si="4" ref="B23:K23">B10</f>
        <v>87751219</v>
      </c>
      <c r="C23" s="12">
        <f t="shared" si="4"/>
        <v>99168042</v>
      </c>
      <c r="D23" s="12">
        <f t="shared" si="4"/>
        <v>111694762</v>
      </c>
      <c r="E23" s="6">
        <f t="shared" si="4"/>
        <v>125606458</v>
      </c>
      <c r="F23" s="6">
        <f t="shared" si="4"/>
        <v>141120584</v>
      </c>
      <c r="G23" s="6">
        <f t="shared" si="4"/>
        <v>160464146</v>
      </c>
      <c r="H23" s="6">
        <f t="shared" si="4"/>
        <v>173835009</v>
      </c>
      <c r="I23" s="6">
        <f t="shared" si="4"/>
        <v>185377197</v>
      </c>
      <c r="J23" s="6">
        <f t="shared" si="4"/>
        <v>201821259</v>
      </c>
      <c r="K23" s="6">
        <f t="shared" si="4"/>
        <v>216797511</v>
      </c>
    </row>
    <row r="24" spans="2:11" ht="8.25" customHeigh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14"/>
      <c r="B25" s="14">
        <f aca="true" t="shared" si="5" ref="B25:K25">B21</f>
        <v>2018</v>
      </c>
      <c r="C25" s="14">
        <f t="shared" si="5"/>
        <v>2019</v>
      </c>
      <c r="D25" s="14">
        <f t="shared" si="5"/>
        <v>2020</v>
      </c>
      <c r="E25" s="14">
        <f t="shared" si="5"/>
        <v>2021</v>
      </c>
      <c r="F25" s="14">
        <f t="shared" si="5"/>
        <v>2022</v>
      </c>
      <c r="G25" s="14">
        <f t="shared" si="5"/>
        <v>2023</v>
      </c>
      <c r="H25" s="14">
        <f t="shared" si="5"/>
        <v>2024</v>
      </c>
      <c r="I25" s="14">
        <f t="shared" si="5"/>
        <v>2025</v>
      </c>
      <c r="J25" s="14">
        <f t="shared" si="5"/>
        <v>2026</v>
      </c>
      <c r="K25" s="14">
        <f t="shared" si="5"/>
        <v>2027</v>
      </c>
    </row>
    <row r="26" spans="1:11" ht="15">
      <c r="A26" s="3" t="s">
        <v>14</v>
      </c>
      <c r="B26" s="5">
        <v>0.3857739094195244</v>
      </c>
      <c r="C26" s="5">
        <v>0.4836816420553794</v>
      </c>
      <c r="D26" s="5">
        <v>0.5351107328226157</v>
      </c>
      <c r="E26" s="5">
        <v>0.5989331151684002</v>
      </c>
      <c r="F26" s="5">
        <v>0.6374515940814736</v>
      </c>
      <c r="G26" s="5">
        <v>0.6757922451024384</v>
      </c>
      <c r="H26" s="5">
        <v>0.7139524835012739</v>
      </c>
      <c r="I26" s="5">
        <v>0.7519288262432191</v>
      </c>
      <c r="J26" s="5">
        <v>0.7897169120742574</v>
      </c>
      <c r="K26" s="5">
        <v>0.8273115960108666</v>
      </c>
    </row>
    <row r="27" spans="1:12" ht="15">
      <c r="A27" s="3" t="s">
        <v>13</v>
      </c>
      <c r="B27" s="7">
        <v>0.37</v>
      </c>
      <c r="C27" s="7">
        <v>0.42</v>
      </c>
      <c r="D27" s="7">
        <v>0.47</v>
      </c>
      <c r="E27" s="7">
        <v>0.52</v>
      </c>
      <c r="F27" s="7">
        <v>0.57</v>
      </c>
      <c r="G27" s="7">
        <v>0.61</v>
      </c>
      <c r="H27" s="7">
        <v>0.66</v>
      </c>
      <c r="I27" s="7">
        <v>0.7</v>
      </c>
      <c r="J27" s="7">
        <v>0.75</v>
      </c>
      <c r="K27" s="7">
        <v>0.79</v>
      </c>
      <c r="L27" s="1"/>
    </row>
    <row r="28" spans="2:11" ht="8.25" customHeigh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ht="15">
      <c r="A29" s="13"/>
      <c r="B29" s="14">
        <v>2018</v>
      </c>
      <c r="C29" s="14">
        <v>2019</v>
      </c>
      <c r="D29" s="14">
        <v>2020</v>
      </c>
      <c r="E29" s="14">
        <v>2021</v>
      </c>
      <c r="F29" s="14">
        <v>2022</v>
      </c>
      <c r="G29" s="14">
        <v>2023</v>
      </c>
      <c r="H29" s="14">
        <v>2024</v>
      </c>
      <c r="I29" s="14">
        <v>2025</v>
      </c>
      <c r="J29" s="14">
        <v>2026</v>
      </c>
      <c r="K29" s="14">
        <v>2027</v>
      </c>
      <c r="L29" s="1"/>
    </row>
    <row r="30" spans="1:12" ht="15">
      <c r="A30" s="3" t="s">
        <v>17</v>
      </c>
      <c r="B30" s="4">
        <v>3424766.010555788</v>
      </c>
      <c r="C30" s="4">
        <v>8153263.533571576</v>
      </c>
      <c r="D30" s="4">
        <v>13658292.011571985</v>
      </c>
      <c r="E30" s="4">
        <v>20306616.039183967</v>
      </c>
      <c r="F30" s="4">
        <v>27937792.560920447</v>
      </c>
      <c r="G30" s="4">
        <v>36662290.08194524</v>
      </c>
      <c r="H30" s="4">
        <v>46601609.89312806</v>
      </c>
      <c r="I30" s="4">
        <v>57889301.873511806</v>
      </c>
      <c r="J30" s="4">
        <v>70672067.08062842</v>
      </c>
      <c r="K30" s="4">
        <v>85110955.29929988</v>
      </c>
      <c r="L30" s="1"/>
    </row>
    <row r="31" spans="1:11" ht="15">
      <c r="A31" s="15" t="s">
        <v>18</v>
      </c>
      <c r="B31" s="4">
        <v>35993633</v>
      </c>
      <c r="C31" s="4">
        <v>91537242</v>
      </c>
      <c r="D31" s="4">
        <v>143170435</v>
      </c>
      <c r="E31" s="4">
        <v>194074789</v>
      </c>
      <c r="F31" s="4">
        <v>241601918</v>
      </c>
      <c r="G31" s="4">
        <v>279723577</v>
      </c>
      <c r="H31" s="4">
        <v>321281358</v>
      </c>
      <c r="I31" s="4">
        <v>369827987</v>
      </c>
      <c r="J31" s="4">
        <v>422025758</v>
      </c>
      <c r="K31" s="4">
        <v>479053282</v>
      </c>
    </row>
    <row r="33" spans="1:12" ht="15">
      <c r="A33" s="18" t="s">
        <v>15</v>
      </c>
      <c r="B33" s="19">
        <v>9100</v>
      </c>
      <c r="D33" s="18" t="s">
        <v>21</v>
      </c>
      <c r="E33" s="18"/>
      <c r="F33" s="18"/>
      <c r="G33" s="20">
        <v>0.1</v>
      </c>
      <c r="I33" s="18" t="s">
        <v>22</v>
      </c>
      <c r="J33" s="18"/>
      <c r="K33" s="18"/>
      <c r="L33" s="20">
        <v>0.1</v>
      </c>
    </row>
    <row r="34" spans="1:12" ht="15">
      <c r="A34" s="10" t="s">
        <v>16</v>
      </c>
      <c r="B34" s="11">
        <v>12000</v>
      </c>
      <c r="D34" s="10" t="s">
        <v>19</v>
      </c>
      <c r="E34" s="10"/>
      <c r="F34" s="10"/>
      <c r="G34" s="16">
        <v>0.15</v>
      </c>
      <c r="I34" s="10" t="s">
        <v>23</v>
      </c>
      <c r="J34" s="10"/>
      <c r="K34" s="10"/>
      <c r="L34" s="16">
        <v>0.38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Bigeard, Mr Alexis - bf</dc:creator>
  <cp:keywords/>
  <dc:description/>
  <cp:lastModifiedBy>Bigeard, Mr Alexis - bf</cp:lastModifiedBy>
  <dcterms:created xsi:type="dcterms:W3CDTF">2017-08-11T09:09:30Z</dcterms:created>
  <dcterms:modified xsi:type="dcterms:W3CDTF">2017-08-17T13:26:01Z</dcterms:modified>
  <cp:category/>
  <cp:version/>
  <cp:contentType/>
  <cp:contentStatus/>
</cp:coreProperties>
</file>