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peggyo/Documents/P4H 2024/Page Pays /Jordanie/"/>
    </mc:Choice>
  </mc:AlternateContent>
  <xr:revisionPtr revIDLastSave="0" documentId="8_{7E095FDB-151E-7145-BB0E-85751A385219}" xr6:coauthVersionLast="47" xr6:coauthVersionMax="47" xr10:uidLastSave="{00000000-0000-0000-0000-000000000000}"/>
  <bookViews>
    <workbookView xWindow="0" yWindow="500" windowWidth="19420" windowHeight="10420" tabRatio="722" xr2:uid="{00000000-000D-0000-FFFF-FFFF00000000}"/>
  </bookViews>
  <sheets>
    <sheet name="Indicators" sheetId="13" r:id="rId1"/>
    <sheet name="HF x FS" sheetId="1" r:id="rId2"/>
    <sheet name="HP x HF" sheetId="2" r:id="rId3"/>
    <sheet name="HC x HF" sheetId="3" r:id="rId4"/>
    <sheet name="HP x HC" sheetId="4" r:id="rId5"/>
    <sheet name="HF x FA" sheetId="5" r:id="rId6"/>
    <sheet name="HP x FP" sheetId="6" r:id="rId7"/>
    <sheet name="FS x FA" sheetId="7" r:id="rId8"/>
    <sheet name="HP x FA" sheetId="8" r:id="rId9"/>
    <sheet name="HC x FP" sheetId="11" r:id="rId10"/>
    <sheet name="HP x FS" sheetId="12" r:id="rId11"/>
    <sheet name="HP x HK" sheetId="9" r:id="rId12"/>
    <sheet name="HK HP x FA" sheetId="10" r:id="rId13"/>
  </sheets>
  <externalReferences>
    <externalReference r:id="rId14"/>
  </externalReferences>
  <definedNames>
    <definedName name="_xlnm.Print_Titles" localSheetId="7">'FS x FA'!$B:$D,'FS x FA'!$3:$6</definedName>
    <definedName name="_xlnm.Print_Titles" localSheetId="9">'HC x FP'!$B:$D,'HC x FP'!$3:$6</definedName>
    <definedName name="_xlnm.Print_Titles" localSheetId="3">'HC x HF'!$B:$D,'HC x HF'!$3:$5</definedName>
    <definedName name="_xlnm.Print_Titles" localSheetId="5">'HF x FA'!$B:$D,'HF x FA'!$3:$6</definedName>
    <definedName name="_xlnm.Print_Titles" localSheetId="1">'HF x FS'!$B:$D,'HF x FS'!$3:$5</definedName>
    <definedName name="_xlnm.Print_Titles" localSheetId="12">'HK HP x FA'!$B:$C,'HK HP x FA'!$3:$6</definedName>
    <definedName name="_xlnm.Print_Titles" localSheetId="8">'HP x FA'!$B:$E,'HP x FA'!$3:$6</definedName>
    <definedName name="_xlnm.Print_Titles" localSheetId="6">'HP x FP'!$B:$E,'HP x FP'!$3:$6</definedName>
    <definedName name="_xlnm.Print_Titles" localSheetId="10">'HP x FS'!$B:$E,'HP x FS'!$3:$6</definedName>
    <definedName name="_xlnm.Print_Titles" localSheetId="4">'HP x HC'!$B:$E,'HP x HC'!$3:$5</definedName>
    <definedName name="_xlnm.Print_Titles" localSheetId="2">'HP x HF'!$B:$E,'HP x HF'!$3:$5</definedName>
    <definedName name="_xlnm.Print_Titles" localSheetId="11">'HP x HK'!$B:$C,'HP x HK'!$3:$7</definedName>
    <definedName name="_xlnm.Print_Area" localSheetId="0">Indicators!$A$1:$P$68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3" l="1"/>
  <c r="D71" i="13" s="1"/>
  <c r="C70" i="13"/>
  <c r="C71" i="13" s="1"/>
  <c r="O68" i="13"/>
  <c r="N68" i="13"/>
  <c r="M68" i="13"/>
  <c r="L68" i="13"/>
  <c r="K68" i="13"/>
  <c r="J68" i="13"/>
  <c r="I68" i="13"/>
  <c r="H68" i="13"/>
  <c r="G68" i="13"/>
  <c r="N66" i="13"/>
  <c r="M66" i="13"/>
  <c r="L66" i="13"/>
  <c r="K66" i="13"/>
  <c r="J66" i="13"/>
  <c r="H66" i="13"/>
  <c r="G66" i="13"/>
  <c r="N65" i="13"/>
  <c r="M65" i="13"/>
  <c r="L65" i="13"/>
  <c r="K65" i="13"/>
  <c r="J65" i="13"/>
  <c r="H65" i="13"/>
  <c r="G65" i="13"/>
  <c r="F64" i="13"/>
  <c r="F65" i="13" s="1"/>
  <c r="E64" i="13"/>
  <c r="E68" i="13" s="1"/>
  <c r="D64" i="13"/>
  <c r="D68" i="13" s="1"/>
  <c r="C64" i="13"/>
  <c r="C66" i="13" s="1"/>
  <c r="L62" i="13"/>
  <c r="K62" i="13"/>
  <c r="J62" i="13"/>
  <c r="I62" i="13"/>
  <c r="H62" i="13"/>
  <c r="G62" i="13"/>
  <c r="F62" i="13"/>
  <c r="E62" i="13"/>
  <c r="D62" i="13"/>
  <c r="C62" i="13"/>
  <c r="F58" i="13"/>
  <c r="E58" i="13"/>
  <c r="D58" i="13"/>
  <c r="C58" i="13"/>
  <c r="F57" i="13"/>
  <c r="E57" i="13"/>
  <c r="D57" i="13"/>
  <c r="C57" i="13"/>
  <c r="F56" i="13"/>
  <c r="E56" i="13"/>
  <c r="D56" i="13"/>
  <c r="C56" i="13"/>
  <c r="F55" i="13"/>
  <c r="E55" i="13"/>
  <c r="D55" i="13"/>
  <c r="C55" i="13"/>
  <c r="F54" i="13"/>
  <c r="E54" i="13"/>
  <c r="D54" i="13"/>
  <c r="C54" i="13"/>
  <c r="D42" i="13"/>
  <c r="F41" i="13"/>
  <c r="F44" i="13" s="1"/>
  <c r="E41" i="13"/>
  <c r="E44" i="13" s="1"/>
  <c r="D41" i="13"/>
  <c r="D44" i="13" s="1"/>
  <c r="C41" i="13"/>
  <c r="C44" i="13" s="1"/>
  <c r="F33" i="13"/>
  <c r="F38" i="13" s="1"/>
  <c r="E33" i="13"/>
  <c r="E38" i="13" s="1"/>
  <c r="D33" i="13"/>
  <c r="D38" i="13" s="1"/>
  <c r="C33" i="13"/>
  <c r="C38" i="13" s="1"/>
  <c r="F32" i="13"/>
  <c r="F37" i="13" s="1"/>
  <c r="E32" i="13"/>
  <c r="E37" i="13" s="1"/>
  <c r="D32" i="13"/>
  <c r="D37" i="13" s="1"/>
  <c r="C32" i="13"/>
  <c r="C37" i="13" s="1"/>
  <c r="F31" i="13"/>
  <c r="F36" i="13" s="1"/>
  <c r="E31" i="13"/>
  <c r="E36" i="13" s="1"/>
  <c r="D31" i="13"/>
  <c r="D36" i="13" s="1"/>
  <c r="C31" i="13"/>
  <c r="C36" i="13" s="1"/>
  <c r="G20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E13" i="13"/>
  <c r="O9" i="13"/>
  <c r="O13" i="13" s="1"/>
  <c r="N9" i="13"/>
  <c r="N20" i="13" s="1"/>
  <c r="M9" i="13"/>
  <c r="M67" i="13" s="1"/>
  <c r="L9" i="13"/>
  <c r="L17" i="13" s="1"/>
  <c r="K9" i="13"/>
  <c r="K13" i="13" s="1"/>
  <c r="J9" i="13"/>
  <c r="J61" i="13" s="1"/>
  <c r="I9" i="13"/>
  <c r="I61" i="13" s="1"/>
  <c r="H9" i="13"/>
  <c r="H67" i="13" s="1"/>
  <c r="G9" i="13"/>
  <c r="G13" i="13" s="1"/>
  <c r="F9" i="13"/>
  <c r="E9" i="13"/>
  <c r="E20" i="13" s="1"/>
  <c r="D9" i="13"/>
  <c r="D67" i="13" s="1"/>
  <c r="C9" i="13"/>
  <c r="C13" i="13" s="1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B2" i="12"/>
  <c r="B2" i="11"/>
  <c r="B2" i="10"/>
  <c r="B2" i="9"/>
  <c r="B2" i="8"/>
  <c r="B2" i="7"/>
  <c r="B2" i="6"/>
  <c r="B2" i="5"/>
  <c r="B2" i="4"/>
  <c r="B2" i="3"/>
  <c r="B2" i="2"/>
  <c r="B2" i="1"/>
  <c r="H61" i="13" l="1"/>
  <c r="I13" i="13"/>
  <c r="L20" i="13"/>
  <c r="L61" i="13"/>
  <c r="M13" i="13"/>
  <c r="C20" i="13"/>
  <c r="D61" i="13"/>
  <c r="E66" i="13"/>
  <c r="K67" i="13"/>
  <c r="J17" i="13"/>
  <c r="D43" i="13"/>
  <c r="D65" i="13"/>
  <c r="F67" i="13"/>
  <c r="J13" i="13"/>
  <c r="D13" i="13"/>
  <c r="H13" i="13"/>
  <c r="L13" i="13"/>
  <c r="E17" i="13"/>
  <c r="I17" i="13"/>
  <c r="M17" i="13"/>
  <c r="F20" i="13"/>
  <c r="K20" i="13"/>
  <c r="C42" i="13"/>
  <c r="C43" i="13"/>
  <c r="C61" i="13"/>
  <c r="G61" i="13"/>
  <c r="K61" i="13"/>
  <c r="C65" i="13"/>
  <c r="D66" i="13"/>
  <c r="E67" i="13"/>
  <c r="J67" i="13"/>
  <c r="N67" i="13"/>
  <c r="F68" i="13"/>
  <c r="C68" i="13"/>
  <c r="F17" i="13"/>
  <c r="F13" i="13"/>
  <c r="C17" i="13"/>
  <c r="G17" i="13"/>
  <c r="K17" i="13"/>
  <c r="O17" i="13"/>
  <c r="D20" i="13"/>
  <c r="H20" i="13"/>
  <c r="M20" i="13"/>
  <c r="E42" i="13"/>
  <c r="E43" i="13"/>
  <c r="E61" i="13"/>
  <c r="E65" i="13"/>
  <c r="F66" i="13"/>
  <c r="C67" i="13"/>
  <c r="G67" i="13"/>
  <c r="L67" i="13"/>
  <c r="N17" i="13"/>
  <c r="N13" i="13"/>
  <c r="D17" i="13"/>
  <c r="H17" i="13"/>
  <c r="J20" i="13"/>
  <c r="F42" i="13"/>
  <c r="F43" i="13"/>
  <c r="F6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muien</author>
    <author>Muien Abu-Shaer</author>
    <author>tc={2517CE0A-5241-4A90-8FD7-86BFC532039C}</author>
  </authors>
  <commentList>
    <comment ref="M9" authorId="0" shapeId="0" xr:uid="{E753580A-3188-4D06-9952-3BC1F8B76C36}">
      <text>
        <r>
          <rPr>
            <b/>
            <sz val="8"/>
            <color indexed="81"/>
            <rFont val="Tahoma"/>
            <family val="2"/>
          </rPr>
          <t>muien: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3" authorId="0" shapeId="0" xr:uid="{603066AC-3750-4420-A626-68A706D430A3}">
      <text>
        <r>
          <rPr>
            <b/>
            <sz val="8"/>
            <color indexed="81"/>
            <rFont val="Tahoma"/>
            <family val="2"/>
          </rPr>
          <t>muien:</t>
        </r>
        <r>
          <rPr>
            <sz val="8"/>
            <color indexed="81"/>
            <rFont val="Tahoma"/>
            <family val="2"/>
          </rPr>
          <t xml:space="preserve">
418.5$</t>
        </r>
      </text>
    </comment>
    <comment ref="B40" authorId="1" shapeId="0" xr:uid="{9CEABCDC-3D1B-41A5-A3BF-27AFAF5956D8}">
      <text>
        <r>
          <rPr>
            <b/>
            <sz val="9"/>
            <color indexed="81"/>
            <rFont val="Tahoma"/>
            <family val="2"/>
          </rPr>
          <t>Muien Abu-Shaer:</t>
        </r>
        <r>
          <rPr>
            <sz val="9"/>
            <color indexed="81"/>
            <rFont val="Tahoma"/>
            <family val="2"/>
          </rPr>
          <t xml:space="preserve">
من الموازنة العامة </t>
        </r>
      </text>
    </comment>
    <comment ref="B60" authorId="2" shapeId="0" xr:uid="{2517CE0A-5241-4A90-8FD7-86BFC532039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This is should be exactly the same of above. However, the difference is due to that part of OOP that went to capital formation. The practical diffierence is nothing!</t>
      </text>
    </comment>
  </commentList>
</comments>
</file>

<file path=xl/sharedStrings.xml><?xml version="1.0" encoding="utf-8"?>
<sst xmlns="http://schemas.openxmlformats.org/spreadsheetml/2006/main" count="1291" uniqueCount="1270">
  <si>
    <t>Reported currency: Jordanian Dinar (JOD)</t>
  </si>
  <si>
    <t>Revenues of health care financing schemes</t>
  </si>
  <si>
    <t>FS.1</t>
  </si>
  <si>
    <t>FS.2</t>
  </si>
  <si>
    <t>FS.3</t>
  </si>
  <si>
    <t>FS.5</t>
  </si>
  <si>
    <t>FS.6</t>
  </si>
  <si>
    <t>FS.7</t>
  </si>
  <si>
    <t>FS.nec</t>
  </si>
  <si>
    <t>All FS</t>
  </si>
  <si>
    <t>Share of HF</t>
  </si>
  <si>
    <t>FS.3.1</t>
  </si>
  <si>
    <t>FS.3.2</t>
  </si>
  <si>
    <t>FS.3.4</t>
  </si>
  <si>
    <t>FS.5.1</t>
  </si>
  <si>
    <t>FS.5.2</t>
  </si>
  <si>
    <t>FS.5.3</t>
  </si>
  <si>
    <t>FS.5.4</t>
  </si>
  <si>
    <t>FS.6.1</t>
  </si>
  <si>
    <t>FS.6.2</t>
  </si>
  <si>
    <t>FS.6.3</t>
  </si>
  <si>
    <t>FS.6.nec</t>
  </si>
  <si>
    <t>FS.7.1</t>
  </si>
  <si>
    <t>Financing schemes</t>
  </si>
  <si>
    <t>Jordanian Dinar (JOD), Million</t>
  </si>
  <si>
    <t>Transfers from government domestic revenue (allocated to health purposes)</t>
  </si>
  <si>
    <t>Transfers distributed by government from foreign origin</t>
  </si>
  <si>
    <t>Social insurance contributions</t>
  </si>
  <si>
    <t>Social insurance contributions from employees</t>
  </si>
  <si>
    <t>Social insurance contributions from employers</t>
  </si>
  <si>
    <t>Other social insurance contributions</t>
  </si>
  <si>
    <t>Voluntary prepayment</t>
  </si>
  <si>
    <t>Voluntary prepayment from individuals/households</t>
  </si>
  <si>
    <t>Voluntary prepayment from employers</t>
  </si>
  <si>
    <t>Other voluntary prepaid revenues</t>
  </si>
  <si>
    <t>Voluntary prepayment nec</t>
  </si>
  <si>
    <t>Other domestic revenues n.e.c.</t>
  </si>
  <si>
    <t>Other revenues from households n.e.c.</t>
  </si>
  <si>
    <t>Other revenues from corporations n.e.c.</t>
  </si>
  <si>
    <t>Other revenues from NPISH n.e.c.</t>
  </si>
  <si>
    <t>Unspecified other domestic revenues (n.e.c.)</t>
  </si>
  <si>
    <t>Direct foreign transfers</t>
  </si>
  <si>
    <t>Direct foreign financial transfers</t>
  </si>
  <si>
    <t>Unspecified revenues of health care financing schemes (n.e.c.)</t>
  </si>
  <si>
    <t>HF.1</t>
  </si>
  <si>
    <t>Government schemes and compulsory contributory health care financing schemes</t>
  </si>
  <si>
    <t>HF.1.1</t>
  </si>
  <si>
    <t>Government schemes</t>
  </si>
  <si>
    <t>HF.1.2</t>
  </si>
  <si>
    <t>Compulsory contributory health insurance schemes</t>
  </si>
  <si>
    <t>HF.2</t>
  </si>
  <si>
    <t>Voluntary health care payment schemes</t>
  </si>
  <si>
    <t>HF.2.1</t>
  </si>
  <si>
    <t>Voluntary health insurance schemes</t>
  </si>
  <si>
    <t>HF.2.2</t>
  </si>
  <si>
    <t>NPISH financing schemes (including development agencies)</t>
  </si>
  <si>
    <t>HF.2.3</t>
  </si>
  <si>
    <t>Enterprise financing schemes</t>
  </si>
  <si>
    <t>HF.2.nec</t>
  </si>
  <si>
    <t>Unspecified voluntary health care payment schemes (n.e.c.)</t>
  </si>
  <si>
    <t>HF.3</t>
  </si>
  <si>
    <t>Household out-of-pocket payment</t>
  </si>
  <si>
    <t>HF.3.1</t>
  </si>
  <si>
    <t>Out-of-pocket excluding cost-sharing</t>
  </si>
  <si>
    <t>HF.3.2</t>
  </si>
  <si>
    <t>Cost sharing with third-party payers</t>
  </si>
  <si>
    <t>HF.3.nec</t>
  </si>
  <si>
    <t>Unspecified household out-of-pocket payment (n.e.c.)</t>
  </si>
  <si>
    <t>HF.4</t>
  </si>
  <si>
    <t>Rest of the world financing schemes (non-resident)</t>
  </si>
  <si>
    <t>HF.4.2</t>
  </si>
  <si>
    <t>Voluntary schemes (non-resident)</t>
  </si>
  <si>
    <t>All HF</t>
  </si>
  <si>
    <t>Share of FS</t>
  </si>
  <si>
    <t>Memorandum items</t>
  </si>
  <si>
    <t>Financing agents managing the financing schemes</t>
  </si>
  <si>
    <t>HF.RI.1.1</t>
  </si>
  <si>
    <t>Government (FA.1 General government)</t>
  </si>
  <si>
    <t>HF.RI.1.2</t>
  </si>
  <si>
    <t>Corporations (FA.2 Insurance + FA.3 Corporations)</t>
  </si>
  <si>
    <t>HF.RI.1.3</t>
  </si>
  <si>
    <t>Households (FA.5 Households)</t>
  </si>
  <si>
    <t>HF.RI.1.4</t>
  </si>
  <si>
    <t>Non-profit institutions serving households (NPISHs) (FA.4 NPISHs)</t>
  </si>
  <si>
    <t>HF.RI.1.5</t>
  </si>
  <si>
    <t>Rest of the world (FA.6 Rest of the world)</t>
  </si>
  <si>
    <t>Financing schemes and the related cost-sharing together</t>
  </si>
  <si>
    <t>HF.RI.2</t>
  </si>
  <si>
    <t>Governmental schemes and compulsory contributory health insurance schemes together with cost sharing (HF.1 + HF.3.2.1)</t>
  </si>
  <si>
    <t>HF.RI.3</t>
  </si>
  <si>
    <t>Voluntary health insurance schemes together with cost sharing (HF.2.1+HF.3.2.2)</t>
  </si>
  <si>
    <t>Reported currency: Jordanian Dinar (JOD)</t>
  </si>
  <si>
    <t>Financing schemes</t>
  </si>
  <si>
    <t>HF.1</t>
  </si>
  <si>
    <t>HF.2</t>
  </si>
  <si>
    <t>HF.3</t>
  </si>
  <si>
    <t>HF.4</t>
  </si>
  <si>
    <t>All HF</t>
  </si>
  <si>
    <t>Share of HP</t>
  </si>
  <si>
    <t>Memorandum items</t>
  </si>
  <si>
    <t>HF.1.1</t>
  </si>
  <si>
    <t>HF.1.2</t>
  </si>
  <si>
    <t>HF.2.1</t>
  </si>
  <si>
    <t>HF.2.2</t>
  </si>
  <si>
    <t>HF.2.3</t>
  </si>
  <si>
    <t>HF.2.nec</t>
  </si>
  <si>
    <t>HF.3.1</t>
  </si>
  <si>
    <t>HF.3.2</t>
  </si>
  <si>
    <t>HF.3.nec</t>
  </si>
  <si>
    <t>HF.4.2</t>
  </si>
  <si>
    <t>Financing agents managing the financing schemes</t>
  </si>
  <si>
    <t>Financing schemes and the related cost-sharing together</t>
  </si>
  <si>
    <t>HF.RI.1.1</t>
  </si>
  <si>
    <t>HF.RI.1.2</t>
  </si>
  <si>
    <t>HF.RI.1.3</t>
  </si>
  <si>
    <t>HF.RI.1.4</t>
  </si>
  <si>
    <t>HF.RI.1.5</t>
  </si>
  <si>
    <t>HF.RI.2</t>
  </si>
  <si>
    <t>HF.RI.3</t>
  </si>
  <si>
    <t>Health care providers</t>
  </si>
  <si>
    <t>Jordanian Dinar (JOD), Million</t>
  </si>
  <si>
    <t>Government schemes and compulsory contributory health care financing schemes</t>
  </si>
  <si>
    <t>Government schemes</t>
  </si>
  <si>
    <t>Compulsory contributory health insurance schemes</t>
  </si>
  <si>
    <t>Voluntary health care payment schemes</t>
  </si>
  <si>
    <t>Voluntary health insurance schemes</t>
  </si>
  <si>
    <t>NPISH financing schemes (including development agencies)</t>
  </si>
  <si>
    <t>Enterprise financing schemes</t>
  </si>
  <si>
    <t>Unspecified voluntary health care payment schemes (n.e.c.)</t>
  </si>
  <si>
    <t>Household out-of-pocket payment</t>
  </si>
  <si>
    <t>Out-of-pocket excluding cost-sharing</t>
  </si>
  <si>
    <t>Cost sharing with third-party payers</t>
  </si>
  <si>
    <t>Unspecified household out-of-pocket payment (n.e.c.)</t>
  </si>
  <si>
    <t>Rest of the world financing schemes (non-resident)</t>
  </si>
  <si>
    <t>Voluntary schemes (non-resident)</t>
  </si>
  <si>
    <t>Government (FA.1 General government)</t>
  </si>
  <si>
    <t>Corporations (FA.2 Insurance + FA.3 Corporations)</t>
  </si>
  <si>
    <t>Households (FA.5 Households)</t>
  </si>
  <si>
    <t>Non-profit institutions serving households (NPISHs) (FA.4 NPISHs)</t>
  </si>
  <si>
    <t>Rest of the world (FA.6 Rest of the world)</t>
  </si>
  <si>
    <t>Governmental schemes and compulsory contributory health insurance schemes together with cost sharing (HF.1 + HF.3.2.1)</t>
  </si>
  <si>
    <t>Voluntary health insurance schemes together with cost sharing (HF.2.1+HF.3.2.2)</t>
  </si>
  <si>
    <t>HP.1</t>
  </si>
  <si>
    <t>Hospitals</t>
  </si>
  <si>
    <t>HP.1.1</t>
  </si>
  <si>
    <t>General hospitals</t>
  </si>
  <si>
    <t>HP.1.1.1</t>
  </si>
  <si>
    <t>University Hospitals</t>
  </si>
  <si>
    <t>HP.1.1.2</t>
  </si>
  <si>
    <t>PHH</t>
  </si>
  <si>
    <t>HP.1.3</t>
  </si>
  <si>
    <t>Specialised hospitals (Other than mental health hospitals)</t>
  </si>
  <si>
    <t>HP.1.4</t>
  </si>
  <si>
    <t>MOH Hospitals</t>
  </si>
  <si>
    <t>HP.1.5</t>
  </si>
  <si>
    <t>RMS Hospitals</t>
  </si>
  <si>
    <t>HP.1.6</t>
  </si>
  <si>
    <t>Private Hospitals</t>
  </si>
  <si>
    <t>HP.1.nec</t>
  </si>
  <si>
    <t>Unspecified hospitals (n.e.c.)</t>
  </si>
  <si>
    <t>HP.2</t>
  </si>
  <si>
    <t>Residential long-term care facilities</t>
  </si>
  <si>
    <t>HP.2.2</t>
  </si>
  <si>
    <t>Mental health and substance abuse facilities</t>
  </si>
  <si>
    <t>HP.2.2.1</t>
  </si>
  <si>
    <t>MOSD Centers</t>
  </si>
  <si>
    <t>HP.3</t>
  </si>
  <si>
    <t>Providers of ambulatory health care</t>
  </si>
  <si>
    <t>HP.3.2</t>
  </si>
  <si>
    <t>Dental practice</t>
  </si>
  <si>
    <t>HP.3.3</t>
  </si>
  <si>
    <t>Other health care practitioners</t>
  </si>
  <si>
    <t>HP.3.4</t>
  </si>
  <si>
    <t>Ambulatory health care centres</t>
  </si>
  <si>
    <t>HP.3.4.5</t>
  </si>
  <si>
    <t>Non-specialised ambulatory health care centres</t>
  </si>
  <si>
    <t>HP.3.4.6</t>
  </si>
  <si>
    <t>MOH PHC Centers</t>
  </si>
  <si>
    <t>HP.3.4.7</t>
  </si>
  <si>
    <t>RMS PHC Centers</t>
  </si>
  <si>
    <t>HP.3.4.8</t>
  </si>
  <si>
    <t>NCDEG</t>
  </si>
  <si>
    <t>HP.3.4.10</t>
  </si>
  <si>
    <t>UNWRA PHC Centers</t>
  </si>
  <si>
    <t>HP.3.4.11</t>
  </si>
  <si>
    <t>Universities' Clinics</t>
  </si>
  <si>
    <t>HP.3.4.12</t>
  </si>
  <si>
    <t>JUST PHCC</t>
  </si>
  <si>
    <t>HP.3.6</t>
  </si>
  <si>
    <t>Private Ambulatory Healthcare</t>
  </si>
  <si>
    <t>HP.3.nec</t>
  </si>
  <si>
    <t>Unspecified providers of ambulatory health care (n.e.c.)</t>
  </si>
  <si>
    <t>HP.4</t>
  </si>
  <si>
    <t>Providers of ancillary services</t>
  </si>
  <si>
    <t>HP.4.1</t>
  </si>
  <si>
    <t>Providers of patient transportation and emergency rescue</t>
  </si>
  <si>
    <t>HP.4.1.1</t>
  </si>
  <si>
    <t>CD</t>
  </si>
  <si>
    <t>HP.4.2</t>
  </si>
  <si>
    <t>Medical and diagnostic laboratories</t>
  </si>
  <si>
    <t>HP.5</t>
  </si>
  <si>
    <t>Retailers and Other providers of medical goods</t>
  </si>
  <si>
    <t>HP.5.1</t>
  </si>
  <si>
    <t>Pharmacies</t>
  </si>
  <si>
    <t>HP.5.2</t>
  </si>
  <si>
    <t>Retail sellers and Other suppliers of durable medical goods and medical appliances</t>
  </si>
  <si>
    <t>HP.7</t>
  </si>
  <si>
    <t>Providers of health care system administration and financing</t>
  </si>
  <si>
    <t>HP.7.1</t>
  </si>
  <si>
    <t>Government health administration agencies</t>
  </si>
  <si>
    <t>HP.7.1.1</t>
  </si>
  <si>
    <t>MOH Administration</t>
  </si>
  <si>
    <t>HP.7.1.2</t>
  </si>
  <si>
    <t>RMS Administration</t>
  </si>
  <si>
    <t>HP.7.1.nec</t>
  </si>
  <si>
    <t>Other Government health administration agencies</t>
  </si>
  <si>
    <t>HP.7.2</t>
  </si>
  <si>
    <t>Social health insurance agencies</t>
  </si>
  <si>
    <t>HP.7.3</t>
  </si>
  <si>
    <t>Private health insurance administration agencies</t>
  </si>
  <si>
    <t>HP.7.9</t>
  </si>
  <si>
    <t>Other administration agencies</t>
  </si>
  <si>
    <t>HP.9</t>
  </si>
  <si>
    <t>Rest of the world</t>
  </si>
  <si>
    <t>HP.nec</t>
  </si>
  <si>
    <t>Unspecified health care providers (n.e.c.)</t>
  </si>
  <si>
    <t>All HP</t>
  </si>
  <si>
    <t>Share of HF</t>
  </si>
  <si>
    <t>Reported currency: Jordanian Dinar (JOD)</t>
  </si>
  <si>
    <t>Financing schemes</t>
  </si>
  <si>
    <t>HF.1</t>
  </si>
  <si>
    <t>HF.2</t>
  </si>
  <si>
    <t>HF.3</t>
  </si>
  <si>
    <t>HF.4</t>
  </si>
  <si>
    <t>All HF</t>
  </si>
  <si>
    <t>Share of HC</t>
  </si>
  <si>
    <t>Memorandum items</t>
  </si>
  <si>
    <t>HF.1.1</t>
  </si>
  <si>
    <t>HF.1.2</t>
  </si>
  <si>
    <t>HF.2.1</t>
  </si>
  <si>
    <t>HF.2.2</t>
  </si>
  <si>
    <t>HF.2.3</t>
  </si>
  <si>
    <t>HF.2.nec</t>
  </si>
  <si>
    <t>HF.3.1</t>
  </si>
  <si>
    <t>HF.3.2</t>
  </si>
  <si>
    <t>HF.3.nec</t>
  </si>
  <si>
    <t>HF.4.2</t>
  </si>
  <si>
    <t>Financing agents managing the financing schemes</t>
  </si>
  <si>
    <t>Financing schemes and the related cost-sharing together</t>
  </si>
  <si>
    <t>HF.RI.1.1</t>
  </si>
  <si>
    <t>HF.RI.1.2</t>
  </si>
  <si>
    <t>HF.RI.1.3</t>
  </si>
  <si>
    <t>HF.RI.1.4</t>
  </si>
  <si>
    <t>HF.RI.1.5</t>
  </si>
  <si>
    <t>HF.RI.2</t>
  </si>
  <si>
    <t>HF.RI.3</t>
  </si>
  <si>
    <t>Health care functions</t>
  </si>
  <si>
    <t>Jordanian Dinar (JOD), Million</t>
  </si>
  <si>
    <t>Government schemes and compulsory contributory health care financing schemes</t>
  </si>
  <si>
    <t>Government schemes</t>
  </si>
  <si>
    <t>Compulsory contributory health insurance schemes</t>
  </si>
  <si>
    <t>Voluntary health care payment schemes</t>
  </si>
  <si>
    <t>Voluntary health insurance schemes</t>
  </si>
  <si>
    <t>NPISH financing schemes (including development agencies)</t>
  </si>
  <si>
    <t>Enterprise financing schemes</t>
  </si>
  <si>
    <t>Unspecified voluntary health care payment schemes (n.e.c.)</t>
  </si>
  <si>
    <t>Household out-of-pocket payment</t>
  </si>
  <si>
    <t>Out-of-pocket excluding cost-sharing</t>
  </si>
  <si>
    <t>Cost sharing with third-party payers</t>
  </si>
  <si>
    <t>Unspecified household out-of-pocket payment (n.e.c.)</t>
  </si>
  <si>
    <t>Rest of the world financing schemes (non-resident)</t>
  </si>
  <si>
    <t>Voluntary schemes (non-resident)</t>
  </si>
  <si>
    <t>Government (FA.1 General government)</t>
  </si>
  <si>
    <t>Corporations (FA.2 Insurance + FA.3 Corporations)</t>
  </si>
  <si>
    <t>Households (FA.5 Households)</t>
  </si>
  <si>
    <t>Non-profit institutions serving households (NPISHs) (FA.4 NPISHs)</t>
  </si>
  <si>
    <t>Rest of the world (FA.6 Rest of the world)</t>
  </si>
  <si>
    <t>Governmental schemes and compulsory contributory health insurance schemes together with cost sharing (HF.1 + HF.3.2.1)</t>
  </si>
  <si>
    <t>Voluntary health insurance schemes together with cost sharing (HF.2.1+HF.3.2.2)</t>
  </si>
  <si>
    <t>HC.1</t>
  </si>
  <si>
    <t>Curative care</t>
  </si>
  <si>
    <t>HC.1.1</t>
  </si>
  <si>
    <t>Inpatient curative care</t>
  </si>
  <si>
    <t>HC.1.2</t>
  </si>
  <si>
    <t>Day curative care</t>
  </si>
  <si>
    <t>HC.1.3</t>
  </si>
  <si>
    <t>Outpatient curative care</t>
  </si>
  <si>
    <t>HC.1.nec</t>
  </si>
  <si>
    <t>Unspecified curative care (n.e.c.)</t>
  </si>
  <si>
    <t>HC.1+HC.2</t>
  </si>
  <si>
    <t>Curative care and rehabilitative care</t>
  </si>
  <si>
    <t>HC.1.1+HC.2.1</t>
  </si>
  <si>
    <t>Inpatient curative and rehabilitative care</t>
  </si>
  <si>
    <t>HC.1.2+HC.2.2</t>
  </si>
  <si>
    <t>Day curative and rehabilitative care</t>
  </si>
  <si>
    <t>HC.1.3+HC.2.3</t>
  </si>
  <si>
    <t>Outpatient curative and rehabilitative care</t>
  </si>
  <si>
    <t>HC.1.nec + HC.2.nec</t>
  </si>
  <si>
    <t>Other curative and rehabilitative care</t>
  </si>
  <si>
    <t>HC.3</t>
  </si>
  <si>
    <t>Long-term care (health)</t>
  </si>
  <si>
    <t>HC.3.1</t>
  </si>
  <si>
    <t>Inpatient long-term care (health)</t>
  </si>
  <si>
    <t>HC.4</t>
  </si>
  <si>
    <t>Ancillary services (non-specified by function)</t>
  </si>
  <si>
    <t>HC.4.1</t>
  </si>
  <si>
    <t>Laboratory services</t>
  </si>
  <si>
    <t>HC.4.2</t>
  </si>
  <si>
    <t>Imaging services</t>
  </si>
  <si>
    <t>HC.4.3</t>
  </si>
  <si>
    <t>Patient transportation</t>
  </si>
  <si>
    <t>HC.5</t>
  </si>
  <si>
    <t>Medical goods (non-specified by function)</t>
  </si>
  <si>
    <t>HC.5.1</t>
  </si>
  <si>
    <t>Pharmaceuticals and Other medical non-durable goods</t>
  </si>
  <si>
    <t>HC.5.2</t>
  </si>
  <si>
    <t>Therapeutic appliances and Other medical goods</t>
  </si>
  <si>
    <t>HC.6</t>
  </si>
  <si>
    <t>Preventive care</t>
  </si>
  <si>
    <t>HC.6.1</t>
  </si>
  <si>
    <t>Information, education and counseling (IEC) programmes</t>
  </si>
  <si>
    <t>HC.6.nec</t>
  </si>
  <si>
    <t>Unspecified preventive care (n.e.c.)</t>
  </si>
  <si>
    <t>HC.7</t>
  </si>
  <si>
    <t>Governance, and health system and financing administration</t>
  </si>
  <si>
    <t>HC.7.1</t>
  </si>
  <si>
    <t>Governance and Health system administration</t>
  </si>
  <si>
    <t>HC.7.2</t>
  </si>
  <si>
    <t>Administration of health financing</t>
  </si>
  <si>
    <t>HC.7.nec</t>
  </si>
  <si>
    <t>Unspecified governance, and health system and financing administration (n.e.c.)</t>
  </si>
  <si>
    <t>HC.9</t>
  </si>
  <si>
    <t>Other health care services not elsewhere classified (n.e.c.)</t>
  </si>
  <si>
    <t>All HC</t>
  </si>
  <si>
    <t>Share of HF</t>
  </si>
  <si>
    <t>Reported currency: Jordanian Dinar (JOD)</t>
  </si>
  <si>
    <t>Health care functions</t>
  </si>
  <si>
    <t>HC.1</t>
  </si>
  <si>
    <t>HC.3</t>
  </si>
  <si>
    <t>HC.4</t>
  </si>
  <si>
    <t>HC.5</t>
  </si>
  <si>
    <t>HC.6</t>
  </si>
  <si>
    <t>HC.7</t>
  </si>
  <si>
    <t>HC.9</t>
  </si>
  <si>
    <t>All HC</t>
  </si>
  <si>
    <t>Share of HP</t>
  </si>
  <si>
    <t>HC.1.1</t>
  </si>
  <si>
    <t>HC.1.2</t>
  </si>
  <si>
    <t>HC.1.3</t>
  </si>
  <si>
    <t>HC.1.nec</t>
  </si>
  <si>
    <t>HC.3.1</t>
  </si>
  <si>
    <t>HC.4.1</t>
  </si>
  <si>
    <t>HC.4.2</t>
  </si>
  <si>
    <t>HC.4.3</t>
  </si>
  <si>
    <t>HC.5.1</t>
  </si>
  <si>
    <t>HC.5.2</t>
  </si>
  <si>
    <t>HC.6.1</t>
  </si>
  <si>
    <t>HC.6.nec</t>
  </si>
  <si>
    <t>HC.7.1</t>
  </si>
  <si>
    <t>HC.7.2</t>
  </si>
  <si>
    <t>HC.7.nec</t>
  </si>
  <si>
    <t>Health care providers</t>
  </si>
  <si>
    <t>Jordanian Dinar (JOD), Million</t>
  </si>
  <si>
    <t>Curative care</t>
  </si>
  <si>
    <t>Inpatient curative care</t>
  </si>
  <si>
    <t>Day curative care</t>
  </si>
  <si>
    <t>Outpatient curative care</t>
  </si>
  <si>
    <t>Unspecified curative care (n.e.c.)</t>
  </si>
  <si>
    <t>Long-term care (health)</t>
  </si>
  <si>
    <t>Inpatient long-term care (health)</t>
  </si>
  <si>
    <t>Ancillary services (non-specified by function)</t>
  </si>
  <si>
    <t>Laboratory services</t>
  </si>
  <si>
    <t>Imaging services</t>
  </si>
  <si>
    <t>Patient transportation</t>
  </si>
  <si>
    <t>Medical goods (non-specified by function)</t>
  </si>
  <si>
    <t>Pharmaceuticals and Other medical non-durable goods</t>
  </si>
  <si>
    <t>Therapeutic appliances and Other medical goods</t>
  </si>
  <si>
    <t>Preventive care</t>
  </si>
  <si>
    <t>Information, education and counseling (IEC) programmes</t>
  </si>
  <si>
    <t>Unspecified preventive care (n.e.c.)</t>
  </si>
  <si>
    <t>Governance, and health system and financing administration</t>
  </si>
  <si>
    <t>Governance and Health system administration</t>
  </si>
  <si>
    <t>Administration of health financing</t>
  </si>
  <si>
    <t>Unspecified governance, and health system and financing administration (n.e.c.)</t>
  </si>
  <si>
    <t>Other health care services not elsewhere classified (n.e.c.)</t>
  </si>
  <si>
    <t>HP.1</t>
  </si>
  <si>
    <t>Hospitals</t>
  </si>
  <si>
    <t>HP.1.1</t>
  </si>
  <si>
    <t>General hospitals</t>
  </si>
  <si>
    <t>HP.1.1.1</t>
  </si>
  <si>
    <t>University Hospitals</t>
  </si>
  <si>
    <t>HP.1.1.2</t>
  </si>
  <si>
    <t>PHH</t>
  </si>
  <si>
    <t>HP.1.3</t>
  </si>
  <si>
    <t>Specialised hospitals (Other than mental health hospitals)</t>
  </si>
  <si>
    <t>HP.1.4</t>
  </si>
  <si>
    <t>MOH Hospitals</t>
  </si>
  <si>
    <t>HP.1.5</t>
  </si>
  <si>
    <t>RMS Hospitals</t>
  </si>
  <si>
    <t>HP.1.6</t>
  </si>
  <si>
    <t>Private Hospitals</t>
  </si>
  <si>
    <t>HP.1.nec</t>
  </si>
  <si>
    <t>Unspecified hospitals (n.e.c.)</t>
  </si>
  <si>
    <t>HP.2</t>
  </si>
  <si>
    <t>Residential long-term care facilities</t>
  </si>
  <si>
    <t>HP.2.2</t>
  </si>
  <si>
    <t>Mental health and substance abuse facilities</t>
  </si>
  <si>
    <t>HP.2.2.1</t>
  </si>
  <si>
    <t>MOSD Centers</t>
  </si>
  <si>
    <t>HP.3</t>
  </si>
  <si>
    <t>Providers of ambulatory health care</t>
  </si>
  <si>
    <t>HP.3.2</t>
  </si>
  <si>
    <t>Dental practice</t>
  </si>
  <si>
    <t>HP.3.3</t>
  </si>
  <si>
    <t>Other health care practitioners</t>
  </si>
  <si>
    <t>HP.3.4</t>
  </si>
  <si>
    <t>Ambulatory health care centres</t>
  </si>
  <si>
    <t>HP.3.4.5</t>
  </si>
  <si>
    <t>Non-specialised ambulatory health care centres</t>
  </si>
  <si>
    <t>HP.3.4.6</t>
  </si>
  <si>
    <t>MOH PHC Centers</t>
  </si>
  <si>
    <t>HP.3.4.7</t>
  </si>
  <si>
    <t>RMS PHC Centers</t>
  </si>
  <si>
    <t>HP.3.4.8</t>
  </si>
  <si>
    <t>NCDEG</t>
  </si>
  <si>
    <t>HP.3.4.10</t>
  </si>
  <si>
    <t>UNWRA PHC Centers</t>
  </si>
  <si>
    <t>HP.3.4.11</t>
  </si>
  <si>
    <t>Universities' Clinics</t>
  </si>
  <si>
    <t>HP.3.4.12</t>
  </si>
  <si>
    <t>JUST PHCC</t>
  </si>
  <si>
    <t>HP.3.6</t>
  </si>
  <si>
    <t>Private Ambulatory Healthcare</t>
  </si>
  <si>
    <t>HP.3.nec</t>
  </si>
  <si>
    <t>Unspecified providers of ambulatory health care (n.e.c.)</t>
  </si>
  <si>
    <t>HP.4</t>
  </si>
  <si>
    <t>Providers of ancillary services</t>
  </si>
  <si>
    <t>HP.4.1</t>
  </si>
  <si>
    <t>Providers of patient transportation and emergency rescue</t>
  </si>
  <si>
    <t>HP.4.1.1</t>
  </si>
  <si>
    <t>CD</t>
  </si>
  <si>
    <t>HP.4.2</t>
  </si>
  <si>
    <t>Medical and diagnostic laboratories</t>
  </si>
  <si>
    <t>HP.5</t>
  </si>
  <si>
    <t>Retailers and Other providers of medical goods</t>
  </si>
  <si>
    <t>HP.5.1</t>
  </si>
  <si>
    <t>Pharmacies</t>
  </si>
  <si>
    <t>HP.5.2</t>
  </si>
  <si>
    <t>Retail sellers and Other suppliers of durable medical goods and medical appliances</t>
  </si>
  <si>
    <t>HP.7</t>
  </si>
  <si>
    <t>Providers of health care system administration and financing</t>
  </si>
  <si>
    <t>HP.7.1</t>
  </si>
  <si>
    <t>Government health administration agencies</t>
  </si>
  <si>
    <t>HP.7.1.1</t>
  </si>
  <si>
    <t>MOH Administration</t>
  </si>
  <si>
    <t>HP.7.1.2</t>
  </si>
  <si>
    <t>RMS Administration</t>
  </si>
  <si>
    <t>HP.7.1.nec</t>
  </si>
  <si>
    <t>Other Government health administration agencies</t>
  </si>
  <si>
    <t>HP.7.2</t>
  </si>
  <si>
    <t>Social health insurance agencies</t>
  </si>
  <si>
    <t>HP.7.3</t>
  </si>
  <si>
    <t>Private health insurance administration agencies</t>
  </si>
  <si>
    <t>HP.7.9</t>
  </si>
  <si>
    <t>Other administration agencies</t>
  </si>
  <si>
    <t>HP.9</t>
  </si>
  <si>
    <t>Rest of the world</t>
  </si>
  <si>
    <t>HP.nec</t>
  </si>
  <si>
    <t>Unspecified health care providers (n.e.c.)</t>
  </si>
  <si>
    <t>All HP</t>
  </si>
  <si>
    <t>Share of HC</t>
  </si>
  <si>
    <t>Reported currency: Jordanian Dinar (JOD)</t>
  </si>
  <si>
    <t>Financing agents</t>
  </si>
  <si>
    <t>FA.1</t>
  </si>
  <si>
    <t>FA.2</t>
  </si>
  <si>
    <t>FA.3</t>
  </si>
  <si>
    <t>FA.4</t>
  </si>
  <si>
    <t>FA.5</t>
  </si>
  <si>
    <t>FA.6</t>
  </si>
  <si>
    <t>FA.nec</t>
  </si>
  <si>
    <t>All FA</t>
  </si>
  <si>
    <t>Share of HF</t>
  </si>
  <si>
    <t>FA.1.1</t>
  </si>
  <si>
    <t>FA.1.3</t>
  </si>
  <si>
    <t>FA.2.1</t>
  </si>
  <si>
    <t>FA.3.2</t>
  </si>
  <si>
    <t>FA.3.nec</t>
  </si>
  <si>
    <t>FA.6.1</t>
  </si>
  <si>
    <t>FA.1.1.1</t>
  </si>
  <si>
    <t>FA.1.1.2</t>
  </si>
  <si>
    <t>FA.1.1.4</t>
  </si>
  <si>
    <t>FA.1.1.5</t>
  </si>
  <si>
    <t>FA.3.2.1</t>
  </si>
  <si>
    <t>FA.3.2.nec</t>
  </si>
  <si>
    <t>FA.6.1.1</t>
  </si>
  <si>
    <t>Financing schemes</t>
  </si>
  <si>
    <t>Jordanian Dinar (JOD), Million</t>
  </si>
  <si>
    <t>General government</t>
  </si>
  <si>
    <t>Central government</t>
  </si>
  <si>
    <t>Ministry of Health</t>
  </si>
  <si>
    <t>Other ministries and public units (belonging to central government)</t>
  </si>
  <si>
    <t>National Health Insurance Agency</t>
  </si>
  <si>
    <t>RMS</t>
  </si>
  <si>
    <t>Social security agency</t>
  </si>
  <si>
    <t>Insurance corporations</t>
  </si>
  <si>
    <t>Commercial insurance companies</t>
  </si>
  <si>
    <t>Corporations (Other than insurance corporations) (part of HF.RI.1.2)</t>
  </si>
  <si>
    <t>Corporations (Other than providers of health services)</t>
  </si>
  <si>
    <t>Private Universities</t>
  </si>
  <si>
    <t>Other Corporations (Other than providers of health services)</t>
  </si>
  <si>
    <t>Unspecified corporations (n.e.c.)</t>
  </si>
  <si>
    <t>Non-profit institutions serving households (NPISH)</t>
  </si>
  <si>
    <t xml:space="preserve">Households </t>
  </si>
  <si>
    <t xml:space="preserve">Rest of the world </t>
  </si>
  <si>
    <t>International organisations</t>
  </si>
  <si>
    <t>UNRWA</t>
  </si>
  <si>
    <t>Unspecified financing agents (n.e.c.)</t>
  </si>
  <si>
    <t>HF.1</t>
  </si>
  <si>
    <t>Government schemes and compulsory contributory health care financing schemes</t>
  </si>
  <si>
    <t>HF.1.1</t>
  </si>
  <si>
    <t>Government schemes</t>
  </si>
  <si>
    <t>HF.1.2</t>
  </si>
  <si>
    <t>Compulsory contributory health insurance schemes</t>
  </si>
  <si>
    <t>HF.2</t>
  </si>
  <si>
    <t>Voluntary health care payment schemes</t>
  </si>
  <si>
    <t>HF.2.1</t>
  </si>
  <si>
    <t>Voluntary health insurance schemes</t>
  </si>
  <si>
    <t>HF.2.2</t>
  </si>
  <si>
    <t>NPISH financing schemes (including development agencies)</t>
  </si>
  <si>
    <t>HF.2.3</t>
  </si>
  <si>
    <t>Enterprise financing schemes</t>
  </si>
  <si>
    <t>HF.2.nec</t>
  </si>
  <si>
    <t>Unspecified voluntary health care payment schemes (n.e.c.)</t>
  </si>
  <si>
    <t>HF.3</t>
  </si>
  <si>
    <t>Household out-of-pocket payment</t>
  </si>
  <si>
    <t>HF.3.1</t>
  </si>
  <si>
    <t>Out-of-pocket excluding cost-sharing</t>
  </si>
  <si>
    <t>HF.3.2</t>
  </si>
  <si>
    <t>Cost sharing with third-party payers</t>
  </si>
  <si>
    <t>HF.3.nec</t>
  </si>
  <si>
    <t>Unspecified household out-of-pocket payment (n.e.c.)</t>
  </si>
  <si>
    <t>HF.4</t>
  </si>
  <si>
    <t>Rest of the world financing schemes (non-resident)</t>
  </si>
  <si>
    <t>HF.4.2</t>
  </si>
  <si>
    <t>Voluntary schemes (non-resident)</t>
  </si>
  <si>
    <t>All HF</t>
  </si>
  <si>
    <t>Share of FA</t>
  </si>
  <si>
    <t>Memorandum items</t>
  </si>
  <si>
    <t>Financing agents managing the financing schemes</t>
  </si>
  <si>
    <t>HF.RI.1.1</t>
  </si>
  <si>
    <t>Government (FA.1 General government)</t>
  </si>
  <si>
    <t>HF.RI.1.2</t>
  </si>
  <si>
    <t>Corporations (FA.2 Insurance + FA.3 Corporations)</t>
  </si>
  <si>
    <t>HF.RI.1.3</t>
  </si>
  <si>
    <t>Households (FA.5 Households)</t>
  </si>
  <si>
    <t>HF.RI.1.4</t>
  </si>
  <si>
    <t>Non-profit institutions serving households (NPISHs) (FA.4 NPISHs)</t>
  </si>
  <si>
    <t>HF.RI.1.5</t>
  </si>
  <si>
    <t>Rest of the world (FA.6 Rest of the world)</t>
  </si>
  <si>
    <t>Financing schemes and the related cost-sharing together</t>
  </si>
  <si>
    <t>HF.RI.2</t>
  </si>
  <si>
    <t>Governmental schemes and compulsory contributory health insurance schemes together with cost sharing (HF.1 + HF.3.2.1)</t>
  </si>
  <si>
    <t>HF.RI.3</t>
  </si>
  <si>
    <t>Voluntary health insurance schemes together with cost sharing (HF.2.1+HF.3.2.2)</t>
  </si>
  <si>
    <t>Reported currency: Jordanian Dinar (JOD)</t>
  </si>
  <si>
    <t>Factors of health care provision</t>
  </si>
  <si>
    <t>FP.1</t>
  </si>
  <si>
    <t>FP.3</t>
  </si>
  <si>
    <t>FP.5</t>
  </si>
  <si>
    <t>FP.nec</t>
  </si>
  <si>
    <t>All FP</t>
  </si>
  <si>
    <t>Share of HP</t>
  </si>
  <si>
    <t>FP.1.1</t>
  </si>
  <si>
    <t>FP.3.2</t>
  </si>
  <si>
    <t>FP.3.3</t>
  </si>
  <si>
    <t>FP.3.4</t>
  </si>
  <si>
    <t>FP.5.2</t>
  </si>
  <si>
    <t>FP.3.2.1</t>
  </si>
  <si>
    <t>FP.3.2.2</t>
  </si>
  <si>
    <t>FP.3.3.1</t>
  </si>
  <si>
    <t>FP.3.3.3</t>
  </si>
  <si>
    <t>FP.3.3.nec</t>
  </si>
  <si>
    <t>Health care providers</t>
  </si>
  <si>
    <t>Jordanian Dinar (JOD), Million</t>
  </si>
  <si>
    <t>Compensation of employees</t>
  </si>
  <si>
    <t>Wages and salaries</t>
  </si>
  <si>
    <t>Materials and services used</t>
  </si>
  <si>
    <t>Health care goods</t>
  </si>
  <si>
    <t>Pharmaceuticals</t>
  </si>
  <si>
    <t>Other health care goods</t>
  </si>
  <si>
    <t>Non-health care services</t>
  </si>
  <si>
    <t>Training</t>
  </si>
  <si>
    <t>Operational research</t>
  </si>
  <si>
    <t>Other non-health care services (n.e.c.)</t>
  </si>
  <si>
    <t>Non-health care goods</t>
  </si>
  <si>
    <t>Other items of spending on inputs</t>
  </si>
  <si>
    <t>Other items of spending</t>
  </si>
  <si>
    <t>Unspecified factors of health care provision (n.e.c.)</t>
  </si>
  <si>
    <t>HP.1</t>
  </si>
  <si>
    <t>Hospitals</t>
  </si>
  <si>
    <t>HP.1.1</t>
  </si>
  <si>
    <t>General hospitals</t>
  </si>
  <si>
    <t>HP.1.1.1</t>
  </si>
  <si>
    <t>University Hospitals</t>
  </si>
  <si>
    <t>HP.1.1.2</t>
  </si>
  <si>
    <t>PHH</t>
  </si>
  <si>
    <t>HP.1.3</t>
  </si>
  <si>
    <t>Specialised hospitals (Other than mental health hospitals)</t>
  </si>
  <si>
    <t>HP.1.4</t>
  </si>
  <si>
    <t>MOH Hospitals</t>
  </si>
  <si>
    <t>HP.1.5</t>
  </si>
  <si>
    <t>RMS Hospitals</t>
  </si>
  <si>
    <t>HP.1.6</t>
  </si>
  <si>
    <t>Private Hospitals</t>
  </si>
  <si>
    <t>HP.1.nec</t>
  </si>
  <si>
    <t>Unspecified hospitals (n.e.c.)</t>
  </si>
  <si>
    <t>HP.2</t>
  </si>
  <si>
    <t>Residential long-term care facilities</t>
  </si>
  <si>
    <t>HP.2.2</t>
  </si>
  <si>
    <t>Mental health and substance abuse facilities</t>
  </si>
  <si>
    <t>HP.2.2.1</t>
  </si>
  <si>
    <t>MOSD Centers</t>
  </si>
  <si>
    <t>HP.3</t>
  </si>
  <si>
    <t>Providers of ambulatory health care</t>
  </si>
  <si>
    <t>HP.3.2</t>
  </si>
  <si>
    <t>Dental practice</t>
  </si>
  <si>
    <t>HP.3.3</t>
  </si>
  <si>
    <t>Other health care practitioners</t>
  </si>
  <si>
    <t>HP.3.4</t>
  </si>
  <si>
    <t>Ambulatory health care centres</t>
  </si>
  <si>
    <t>HP.3.4.5</t>
  </si>
  <si>
    <t>Non-specialised ambulatory health care centres</t>
  </si>
  <si>
    <t>HP.3.4.6</t>
  </si>
  <si>
    <t>MOH PHC Centers</t>
  </si>
  <si>
    <t>HP.3.4.7</t>
  </si>
  <si>
    <t>RMS PHC Centers</t>
  </si>
  <si>
    <t>HP.3.4.8</t>
  </si>
  <si>
    <t>NCDEG</t>
  </si>
  <si>
    <t>HP.3.4.10</t>
  </si>
  <si>
    <t>UNWRA PHC Centers</t>
  </si>
  <si>
    <t>HP.3.4.11</t>
  </si>
  <si>
    <t>Universities' Clinics</t>
  </si>
  <si>
    <t>HP.3.4.12</t>
  </si>
  <si>
    <t>JUST PHCC</t>
  </si>
  <si>
    <t>HP.3.6</t>
  </si>
  <si>
    <t>Private Ambulatory Healthcare</t>
  </si>
  <si>
    <t>HP.3.nec</t>
  </si>
  <si>
    <t>Unspecified providers of ambulatory health care (n.e.c.)</t>
  </si>
  <si>
    <t>HP.4</t>
  </si>
  <si>
    <t>Providers of ancillary services</t>
  </si>
  <si>
    <t>HP.4.1</t>
  </si>
  <si>
    <t>Providers of patient transportation and emergency rescue</t>
  </si>
  <si>
    <t>HP.4.1.1</t>
  </si>
  <si>
    <t>CD</t>
  </si>
  <si>
    <t>HP.4.2</t>
  </si>
  <si>
    <t>Medical and diagnostic laboratories</t>
  </si>
  <si>
    <t>HP.5</t>
  </si>
  <si>
    <t>Retailers and Other providers of medical goods</t>
  </si>
  <si>
    <t>HP.5.1</t>
  </si>
  <si>
    <t>Pharmacies</t>
  </si>
  <si>
    <t>HP.5.2</t>
  </si>
  <si>
    <t>Retail sellers and Other suppliers of durable medical goods and medical appliances</t>
  </si>
  <si>
    <t>HP.7</t>
  </si>
  <si>
    <t>Providers of health care system administration and financing</t>
  </si>
  <si>
    <t>HP.7.1</t>
  </si>
  <si>
    <t>Government health administration agencies</t>
  </si>
  <si>
    <t>HP.7.1.1</t>
  </si>
  <si>
    <t>MOH Administration</t>
  </si>
  <si>
    <t>HP.7.1.2</t>
  </si>
  <si>
    <t>RMS Administration</t>
  </si>
  <si>
    <t>HP.7.1.nec</t>
  </si>
  <si>
    <t>Other Government health administration agencies</t>
  </si>
  <si>
    <t>HP.7.2</t>
  </si>
  <si>
    <t>Social health insurance agencies</t>
  </si>
  <si>
    <t>HP.7.3</t>
  </si>
  <si>
    <t>Private health insurance administration agencies</t>
  </si>
  <si>
    <t>HP.7.9</t>
  </si>
  <si>
    <t>Other administration agencies</t>
  </si>
  <si>
    <t>HP.9</t>
  </si>
  <si>
    <t>Rest of the world</t>
  </si>
  <si>
    <t>HP.nec</t>
  </si>
  <si>
    <t>Unspecified health care providers (n.e.c.)</t>
  </si>
  <si>
    <t>All HP</t>
  </si>
  <si>
    <t>Share of FP</t>
  </si>
  <si>
    <t>Reported currency: Jordanian Dinar (JOD)</t>
  </si>
  <si>
    <t>Financing agents</t>
  </si>
  <si>
    <t>FA.1</t>
  </si>
  <si>
    <t>FA.2</t>
  </si>
  <si>
    <t>FA.3</t>
  </si>
  <si>
    <t>FA.4</t>
  </si>
  <si>
    <t>FA.5</t>
  </si>
  <si>
    <t>FA.6</t>
  </si>
  <si>
    <t>FA.nec</t>
  </si>
  <si>
    <t>All FA</t>
  </si>
  <si>
    <t>Share of FS</t>
  </si>
  <si>
    <t>FA.1.1</t>
  </si>
  <si>
    <t>FA.1.3</t>
  </si>
  <si>
    <t>FA.2.1</t>
  </si>
  <si>
    <t>FA.3.2</t>
  </si>
  <si>
    <t>FA.3.nec</t>
  </si>
  <si>
    <t>FA.6.1</t>
  </si>
  <si>
    <t>FA.1.1.1</t>
  </si>
  <si>
    <t>FA.1.1.2</t>
  </si>
  <si>
    <t>FA.1.1.4</t>
  </si>
  <si>
    <t>FA.1.1.5</t>
  </si>
  <si>
    <t>FA.3.2.1</t>
  </si>
  <si>
    <t>FA.3.2.nec</t>
  </si>
  <si>
    <t>FA.6.1.1</t>
  </si>
  <si>
    <t>Revenues of health care financing schemes</t>
  </si>
  <si>
    <t>Jordanian Dinar (JOD), Million</t>
  </si>
  <si>
    <t>General government</t>
  </si>
  <si>
    <t>Central government</t>
  </si>
  <si>
    <t>Ministry of Health</t>
  </si>
  <si>
    <t>Other ministries and public units (belonging to central government)</t>
  </si>
  <si>
    <t>National Health Insurance Agency</t>
  </si>
  <si>
    <t>RMS</t>
  </si>
  <si>
    <t>Social security agency</t>
  </si>
  <si>
    <t>Insurance corporations</t>
  </si>
  <si>
    <t>Commercial insurance companies</t>
  </si>
  <si>
    <t>Corporations (Other than insurance corporations) (part of HF.RI.1.2)</t>
  </si>
  <si>
    <t>Corporations (Other than providers of health services)</t>
  </si>
  <si>
    <t>Private Universities</t>
  </si>
  <si>
    <t>Other Corporations (Other than providers of health services)</t>
  </si>
  <si>
    <t>Unspecified corporations (n.e.c.)</t>
  </si>
  <si>
    <t>Non-profit institutions serving households (NPISH)</t>
  </si>
  <si>
    <t xml:space="preserve">Households </t>
  </si>
  <si>
    <t xml:space="preserve">Rest of the world </t>
  </si>
  <si>
    <t>International organisations</t>
  </si>
  <si>
    <t>UNRWA</t>
  </si>
  <si>
    <t>Unspecified financing agents (n.e.c.)</t>
  </si>
  <si>
    <t>FS.1</t>
  </si>
  <si>
    <t>Transfers from government domestic revenue (allocated to health purposes)</t>
  </si>
  <si>
    <t>FS.2</t>
  </si>
  <si>
    <t>Transfers distributed by government from foreign origin</t>
  </si>
  <si>
    <t>FS.3</t>
  </si>
  <si>
    <t>Social insurance contributions</t>
  </si>
  <si>
    <t>FS.3.1</t>
  </si>
  <si>
    <t>Social insurance contributions from employees</t>
  </si>
  <si>
    <t>FS.3.2</t>
  </si>
  <si>
    <t>Social insurance contributions from employers</t>
  </si>
  <si>
    <t>FS.3.4</t>
  </si>
  <si>
    <t>Other social insurance contributions</t>
  </si>
  <si>
    <t>FS.5</t>
  </si>
  <si>
    <t>Voluntary prepayment</t>
  </si>
  <si>
    <t>FS.5.1</t>
  </si>
  <si>
    <t>Voluntary prepayment from individuals/households</t>
  </si>
  <si>
    <t>FS.5.2</t>
  </si>
  <si>
    <t>Voluntary prepayment from employers</t>
  </si>
  <si>
    <t>FS.5.3</t>
  </si>
  <si>
    <t>Other voluntary prepaid revenues</t>
  </si>
  <si>
    <t>FS.5.4</t>
  </si>
  <si>
    <t>Voluntary prepayment nec</t>
  </si>
  <si>
    <t>FS.6</t>
  </si>
  <si>
    <t>Other domestic revenues n.e.c.</t>
  </si>
  <si>
    <t>FS.6.1</t>
  </si>
  <si>
    <t>Other revenues from households n.e.c.</t>
  </si>
  <si>
    <t>FS.6.2</t>
  </si>
  <si>
    <t>Other revenues from corporations n.e.c.</t>
  </si>
  <si>
    <t>FS.6.3</t>
  </si>
  <si>
    <t>Other revenues from NPISH n.e.c.</t>
  </si>
  <si>
    <t>FS.6.nec</t>
  </si>
  <si>
    <t>Unspecified other domestic revenues (n.e.c.)</t>
  </si>
  <si>
    <t>FS.7</t>
  </si>
  <si>
    <t>Direct foreign transfers</t>
  </si>
  <si>
    <t>FS.7.1</t>
  </si>
  <si>
    <t>Direct foreign financial transfers</t>
  </si>
  <si>
    <t>FS.nec</t>
  </si>
  <si>
    <t>Unspecified revenues of health care financing schemes (n.e.c.)</t>
  </si>
  <si>
    <t>All FS</t>
  </si>
  <si>
    <t>Share of FA</t>
  </si>
  <si>
    <t>Reported currency: Jordanian Dinar (JOD)</t>
  </si>
  <si>
    <t>Financing agents</t>
  </si>
  <si>
    <t>FA.1</t>
  </si>
  <si>
    <t>FA.2</t>
  </si>
  <si>
    <t>FA.3</t>
  </si>
  <si>
    <t>FA.4</t>
  </si>
  <si>
    <t>FA.5</t>
  </si>
  <si>
    <t>FA.6</t>
  </si>
  <si>
    <t>FA.nec</t>
  </si>
  <si>
    <t>All FA</t>
  </si>
  <si>
    <t>Share of HP</t>
  </si>
  <si>
    <t>FA.1.1</t>
  </si>
  <si>
    <t>FA.1.3</t>
  </si>
  <si>
    <t>FA.2.1</t>
  </si>
  <si>
    <t>FA.3.2</t>
  </si>
  <si>
    <t>FA.3.nec</t>
  </si>
  <si>
    <t>FA.6.1</t>
  </si>
  <si>
    <t>FA.1.1.1</t>
  </si>
  <si>
    <t>FA.1.1.2</t>
  </si>
  <si>
    <t>FA.1.1.4</t>
  </si>
  <si>
    <t>FA.1.1.5</t>
  </si>
  <si>
    <t>FA.3.2.1</t>
  </si>
  <si>
    <t>FA.3.2.nec</t>
  </si>
  <si>
    <t>FA.6.1.1</t>
  </si>
  <si>
    <t>Health care providers</t>
  </si>
  <si>
    <t>Jordanian Dinar (JOD), Million</t>
  </si>
  <si>
    <t>General government</t>
  </si>
  <si>
    <t>Central government</t>
  </si>
  <si>
    <t>Ministry of Health</t>
  </si>
  <si>
    <t>Other ministries and public units (belonging to central government)</t>
  </si>
  <si>
    <t>National Health Insurance Agency</t>
  </si>
  <si>
    <t>RMS</t>
  </si>
  <si>
    <t>Social security agency</t>
  </si>
  <si>
    <t>Insurance corporations</t>
  </si>
  <si>
    <t>Commercial insurance companies</t>
  </si>
  <si>
    <t>Corporations (Other than insurance corporations) (part of HF.RI.1.2)</t>
  </si>
  <si>
    <t>Corporations (Other than providers of health services)</t>
  </si>
  <si>
    <t>Private Universities</t>
  </si>
  <si>
    <t>Other Corporations (Other than providers of health services)</t>
  </si>
  <si>
    <t>Unspecified corporations (n.e.c.)</t>
  </si>
  <si>
    <t>Non-profit institutions serving households (NPISH)</t>
  </si>
  <si>
    <t xml:space="preserve">Households </t>
  </si>
  <si>
    <t xml:space="preserve">Rest of the world </t>
  </si>
  <si>
    <t>International organisations</t>
  </si>
  <si>
    <t>UNRWA</t>
  </si>
  <si>
    <t>Unspecified financing agents (n.e.c.)</t>
  </si>
  <si>
    <t>HP.1</t>
  </si>
  <si>
    <t>Hospitals</t>
  </si>
  <si>
    <t>HP.1.1</t>
  </si>
  <si>
    <t>General hospitals</t>
  </si>
  <si>
    <t>HP.1.1.1</t>
  </si>
  <si>
    <t>University Hospitals</t>
  </si>
  <si>
    <t>HP.1.1.2</t>
  </si>
  <si>
    <t>PHH</t>
  </si>
  <si>
    <t>HP.1.3</t>
  </si>
  <si>
    <t>Specialised hospitals (Other than mental health hospitals)</t>
  </si>
  <si>
    <t>HP.1.4</t>
  </si>
  <si>
    <t>MOH Hospitals</t>
  </si>
  <si>
    <t>HP.1.5</t>
  </si>
  <si>
    <t>RMS Hospitals</t>
  </si>
  <si>
    <t>HP.1.6</t>
  </si>
  <si>
    <t>Private Hospitals</t>
  </si>
  <si>
    <t>HP.1.nec</t>
  </si>
  <si>
    <t>Unspecified hospitals (n.e.c.)</t>
  </si>
  <si>
    <t>HP.2</t>
  </si>
  <si>
    <t>Residential long-term care facilities</t>
  </si>
  <si>
    <t>HP.2.2</t>
  </si>
  <si>
    <t>Mental health and substance abuse facilities</t>
  </si>
  <si>
    <t>HP.2.2.1</t>
  </si>
  <si>
    <t>MOSD Centers</t>
  </si>
  <si>
    <t>HP.3</t>
  </si>
  <si>
    <t>Providers of ambulatory health care</t>
  </si>
  <si>
    <t>HP.3.2</t>
  </si>
  <si>
    <t>Dental practice</t>
  </si>
  <si>
    <t>HP.3.3</t>
  </si>
  <si>
    <t>Other health care practitioners</t>
  </si>
  <si>
    <t>HP.3.4</t>
  </si>
  <si>
    <t>Ambulatory health care centres</t>
  </si>
  <si>
    <t>HP.3.4.5</t>
  </si>
  <si>
    <t>Non-specialised ambulatory health care centres</t>
  </si>
  <si>
    <t>HP.3.4.6</t>
  </si>
  <si>
    <t>MOH PHC Centers</t>
  </si>
  <si>
    <t>HP.3.4.7</t>
  </si>
  <si>
    <t>RMS PHC Centers</t>
  </si>
  <si>
    <t>HP.3.4.8</t>
  </si>
  <si>
    <t>NCDEG</t>
  </si>
  <si>
    <t>HP.3.4.10</t>
  </si>
  <si>
    <t>UNWRA PHC Centers</t>
  </si>
  <si>
    <t>HP.3.4.11</t>
  </si>
  <si>
    <t>Universities' Clinics</t>
  </si>
  <si>
    <t>HP.3.4.12</t>
  </si>
  <si>
    <t>JUST PHCC</t>
  </si>
  <si>
    <t>HP.3.6</t>
  </si>
  <si>
    <t>Private Ambulatory Healthcare</t>
  </si>
  <si>
    <t>HP.3.nec</t>
  </si>
  <si>
    <t>Unspecified providers of ambulatory health care (n.e.c.)</t>
  </si>
  <si>
    <t>HP.4</t>
  </si>
  <si>
    <t>Providers of ancillary services</t>
  </si>
  <si>
    <t>HP.4.1</t>
  </si>
  <si>
    <t>Providers of patient transportation and emergency rescue</t>
  </si>
  <si>
    <t>HP.4.1.1</t>
  </si>
  <si>
    <t>CD</t>
  </si>
  <si>
    <t>HP.4.2</t>
  </si>
  <si>
    <t>Medical and diagnostic laboratories</t>
  </si>
  <si>
    <t>HP.5</t>
  </si>
  <si>
    <t>Retailers and Other providers of medical goods</t>
  </si>
  <si>
    <t>HP.5.1</t>
  </si>
  <si>
    <t>Pharmacies</t>
  </si>
  <si>
    <t>HP.5.2</t>
  </si>
  <si>
    <t>Retail sellers and Other suppliers of durable medical goods and medical appliances</t>
  </si>
  <si>
    <t>HP.7</t>
  </si>
  <si>
    <t>Providers of health care system administration and financing</t>
  </si>
  <si>
    <t>HP.7.1</t>
  </si>
  <si>
    <t>Government health administration agencies</t>
  </si>
  <si>
    <t>HP.7.1.1</t>
  </si>
  <si>
    <t>MOH Administration</t>
  </si>
  <si>
    <t>HP.7.1.2</t>
  </si>
  <si>
    <t>RMS Administration</t>
  </si>
  <si>
    <t>HP.7.1.nec</t>
  </si>
  <si>
    <t>Other Government health administration agencies</t>
  </si>
  <si>
    <t>HP.7.2</t>
  </si>
  <si>
    <t>Social health insurance agencies</t>
  </si>
  <si>
    <t>HP.7.3</t>
  </si>
  <si>
    <t>Private health insurance administration agencies</t>
  </si>
  <si>
    <t>HP.7.9</t>
  </si>
  <si>
    <t>Other administration agencies</t>
  </si>
  <si>
    <t>HP.9</t>
  </si>
  <si>
    <t>Rest of the world</t>
  </si>
  <si>
    <t>HP.nec</t>
  </si>
  <si>
    <t>Unspecified health care providers (n.e.c.)</t>
  </si>
  <si>
    <t>All HP</t>
  </si>
  <si>
    <t>Share of FA</t>
  </si>
  <si>
    <t>Reported currency: Jordanian Dinar (JOD)</t>
  </si>
  <si>
    <t>Capital Account</t>
  </si>
  <si>
    <t>HK.1</t>
  </si>
  <si>
    <t>All HK</t>
  </si>
  <si>
    <t>HK.1.1</t>
  </si>
  <si>
    <t>HK.1.nec</t>
  </si>
  <si>
    <t>HK.1.1.1</t>
  </si>
  <si>
    <t>HK.1.1.2</t>
  </si>
  <si>
    <t>HK.1.1.2.1</t>
  </si>
  <si>
    <t>HK.1.1.2.3</t>
  </si>
  <si>
    <t>HK.1.1.2.4</t>
  </si>
  <si>
    <t>Health care providers</t>
  </si>
  <si>
    <t>Jordanian Dinar (JOD), Million</t>
  </si>
  <si>
    <t>Gross capital formation</t>
  </si>
  <si>
    <t>Gross fixed capital formation</t>
  </si>
  <si>
    <t>Infrastructure</t>
  </si>
  <si>
    <t>Machinery and equipment</t>
  </si>
  <si>
    <t>Medical equipment</t>
  </si>
  <si>
    <t>ICT equipment</t>
  </si>
  <si>
    <t>Machinery and equipment n.e.c.</t>
  </si>
  <si>
    <t>Unspecified gross capital formation (n.e.c.)</t>
  </si>
  <si>
    <t>HP.1</t>
  </si>
  <si>
    <t>Hospitals</t>
  </si>
  <si>
    <t>HP.2</t>
  </si>
  <si>
    <t>Residential long-term care facilities</t>
  </si>
  <si>
    <t>HP.3</t>
  </si>
  <si>
    <t>Providers of ambulatory health care</t>
  </si>
  <si>
    <t>HP.4</t>
  </si>
  <si>
    <t>Providers of ancillary services</t>
  </si>
  <si>
    <t>HP.6</t>
  </si>
  <si>
    <t>Providers of preventive care</t>
  </si>
  <si>
    <t>HP.7</t>
  </si>
  <si>
    <t>Providers of health care system administration and financing</t>
  </si>
  <si>
    <t>All HP</t>
  </si>
  <si>
    <t>Reported currency: Jordanian Dinar (JOD)</t>
  </si>
  <si>
    <t>Financing agents</t>
  </si>
  <si>
    <t>FA.1</t>
  </si>
  <si>
    <t>FA.3</t>
  </si>
  <si>
    <t>FA.4</t>
  </si>
  <si>
    <t>FA.6</t>
  </si>
  <si>
    <t>All FA</t>
  </si>
  <si>
    <t>Share of HP</t>
  </si>
  <si>
    <t>FA.1.1</t>
  </si>
  <si>
    <t>FA.3.2</t>
  </si>
  <si>
    <t>FA.6.1</t>
  </si>
  <si>
    <t>FA.6.2</t>
  </si>
  <si>
    <t>FA.1.1.1</t>
  </si>
  <si>
    <t>FA.1.1.2</t>
  </si>
  <si>
    <t>FA.1.1.5</t>
  </si>
  <si>
    <t>FA.3.2.nec</t>
  </si>
  <si>
    <t>FA.6.1.1</t>
  </si>
  <si>
    <t>Health care providers</t>
  </si>
  <si>
    <t>Jordanian Dinar (JOD), Million</t>
  </si>
  <si>
    <t>General government</t>
  </si>
  <si>
    <t>Central government</t>
  </si>
  <si>
    <t>Ministry of Health</t>
  </si>
  <si>
    <t>Other ministries and public units (belonging to central government)</t>
  </si>
  <si>
    <t>RMS</t>
  </si>
  <si>
    <t>Corporations (Other than insurance corporations) (part of HF.RI.1.2)</t>
  </si>
  <si>
    <t>Corporations (Other than providers of health services)</t>
  </si>
  <si>
    <t>Other Corporations (Other than providers of health services)</t>
  </si>
  <si>
    <t>Non-profit institutions serving households (NPISH)</t>
  </si>
  <si>
    <t xml:space="preserve">Rest of the world </t>
  </si>
  <si>
    <t>International organisations</t>
  </si>
  <si>
    <t>UNRWA</t>
  </si>
  <si>
    <t>Foreign governments</t>
  </si>
  <si>
    <t>HP.1</t>
  </si>
  <si>
    <t>Hospitals</t>
  </si>
  <si>
    <t>HP.2</t>
  </si>
  <si>
    <t>Residential long-term care facilities</t>
  </si>
  <si>
    <t>HP.3</t>
  </si>
  <si>
    <t>Providers of ambulatory health care</t>
  </si>
  <si>
    <t>HP.4</t>
  </si>
  <si>
    <t>Providers of ancillary services</t>
  </si>
  <si>
    <t>HP.6</t>
  </si>
  <si>
    <t>Providers of preventive care</t>
  </si>
  <si>
    <t>HP.7</t>
  </si>
  <si>
    <t>Providers of health care system administration and financing</t>
  </si>
  <si>
    <t>All HP</t>
  </si>
  <si>
    <t>Share of FA</t>
  </si>
  <si>
    <t>Reported currency: Jordanian Dinar (JOD)</t>
  </si>
  <si>
    <t>Factors of health care provision</t>
  </si>
  <si>
    <t>FP.1</t>
  </si>
  <si>
    <t>FP.3</t>
  </si>
  <si>
    <t>FP.5</t>
  </si>
  <si>
    <t>FP.nec</t>
  </si>
  <si>
    <t>All FP</t>
  </si>
  <si>
    <t>Share of HC</t>
  </si>
  <si>
    <t>FP.1.1</t>
  </si>
  <si>
    <t>FP.3.2</t>
  </si>
  <si>
    <t>FP.3.3</t>
  </si>
  <si>
    <t>FP.3.4</t>
  </si>
  <si>
    <t>FP.5.2</t>
  </si>
  <si>
    <t>FP.3.2.1</t>
  </si>
  <si>
    <t>FP.3.2.2</t>
  </si>
  <si>
    <t>FP.3.3.1</t>
  </si>
  <si>
    <t>FP.3.3.3</t>
  </si>
  <si>
    <t>FP.3.3.nec</t>
  </si>
  <si>
    <t>Health care functions</t>
  </si>
  <si>
    <t>Jordanian Dinar (JOD), Million</t>
  </si>
  <si>
    <t>Compensation of employees</t>
  </si>
  <si>
    <t>Wages and salaries</t>
  </si>
  <si>
    <t>Materials and services used</t>
  </si>
  <si>
    <t>Health care goods</t>
  </si>
  <si>
    <t>Pharmaceuticals</t>
  </si>
  <si>
    <t>Other health care goods</t>
  </si>
  <si>
    <t>Non-health care services</t>
  </si>
  <si>
    <t>Training</t>
  </si>
  <si>
    <t>Operational research</t>
  </si>
  <si>
    <t>Other non-health care services (n.e.c.)</t>
  </si>
  <si>
    <t>Non-health care goods</t>
  </si>
  <si>
    <t>Other items of spending on inputs</t>
  </si>
  <si>
    <t>Other items of spending</t>
  </si>
  <si>
    <t>Unspecified factors of health care provision (n.e.c.)</t>
  </si>
  <si>
    <t>HC.1</t>
  </si>
  <si>
    <t>Curative care</t>
  </si>
  <si>
    <t>HC.1.1</t>
  </si>
  <si>
    <t>Inpatient curative care</t>
  </si>
  <si>
    <t>HC.1.2</t>
  </si>
  <si>
    <t>Day curative care</t>
  </si>
  <si>
    <t>HC.1.3</t>
  </si>
  <si>
    <t>Outpatient curative care</t>
  </si>
  <si>
    <t>HC.1.nec</t>
  </si>
  <si>
    <t>Unspecified curative care (n.e.c.)</t>
  </si>
  <si>
    <t>HC.3</t>
  </si>
  <si>
    <t>Long-term care (health)</t>
  </si>
  <si>
    <t>HC.3.1</t>
  </si>
  <si>
    <t>Inpatient long-term care (health)</t>
  </si>
  <si>
    <t>HC.4</t>
  </si>
  <si>
    <t>Ancillary services (non-specified by function)</t>
  </si>
  <si>
    <t>HC.4.1</t>
  </si>
  <si>
    <t>Laboratory services</t>
  </si>
  <si>
    <t>HC.4.2</t>
  </si>
  <si>
    <t>Imaging services</t>
  </si>
  <si>
    <t>HC.4.3</t>
  </si>
  <si>
    <t>Patient transportation</t>
  </si>
  <si>
    <t>HC.5</t>
  </si>
  <si>
    <t>Medical goods (non-specified by function)</t>
  </si>
  <si>
    <t>HC.5.1</t>
  </si>
  <si>
    <t>Pharmaceuticals and Other medical non-durable goods</t>
  </si>
  <si>
    <t>HC.5.2</t>
  </si>
  <si>
    <t>Therapeutic appliances and Other medical goods</t>
  </si>
  <si>
    <t>HC.6</t>
  </si>
  <si>
    <t>Preventive care</t>
  </si>
  <si>
    <t>HC.6.1</t>
  </si>
  <si>
    <t>Information, education and counseling (IEC) programmes</t>
  </si>
  <si>
    <t>HC.6.nec</t>
  </si>
  <si>
    <t>Unspecified preventive care (n.e.c.)</t>
  </si>
  <si>
    <t>HC.7</t>
  </si>
  <si>
    <t>Governance, and health system and financing administration</t>
  </si>
  <si>
    <t>HC.7.1</t>
  </si>
  <si>
    <t>Governance and Health system administration</t>
  </si>
  <si>
    <t>HC.7.2</t>
  </si>
  <si>
    <t>Administration of health financing</t>
  </si>
  <si>
    <t>HC.7.nec</t>
  </si>
  <si>
    <t>Unspecified governance, and health system and financing administration (n.e.c.)</t>
  </si>
  <si>
    <t>HC.9</t>
  </si>
  <si>
    <t>Other health care services not elsewhere classified (n.e.c.)</t>
  </si>
  <si>
    <t>All HC</t>
  </si>
  <si>
    <t>Share of FP</t>
  </si>
  <si>
    <t>Reported currency: Jordanian Dinar (JOD)</t>
  </si>
  <si>
    <t>Revenues of health care financing schemes</t>
  </si>
  <si>
    <t>FS.1</t>
  </si>
  <si>
    <t>FS.2</t>
  </si>
  <si>
    <t>FS.3</t>
  </si>
  <si>
    <t>FS.5</t>
  </si>
  <si>
    <t>FS.6</t>
  </si>
  <si>
    <t>FS.7</t>
  </si>
  <si>
    <t>FS.nec</t>
  </si>
  <si>
    <t>All FS</t>
  </si>
  <si>
    <t>Share of HP</t>
  </si>
  <si>
    <t>FS.3.1</t>
  </si>
  <si>
    <t>FS.3.2</t>
  </si>
  <si>
    <t>FS.3.4</t>
  </si>
  <si>
    <t>FS.5.1</t>
  </si>
  <si>
    <t>FS.5.2</t>
  </si>
  <si>
    <t>FS.5.3</t>
  </si>
  <si>
    <t>FS.5.4</t>
  </si>
  <si>
    <t>FS.6.1</t>
  </si>
  <si>
    <t>FS.6.2</t>
  </si>
  <si>
    <t>FS.6.3</t>
  </si>
  <si>
    <t>FS.6.nec</t>
  </si>
  <si>
    <t>FS.7.1</t>
  </si>
  <si>
    <t>Health care providers</t>
  </si>
  <si>
    <t>Jordanian Dinar (JOD), Million</t>
  </si>
  <si>
    <t>Transfers from government domestic revenue (allocated to health purposes)</t>
  </si>
  <si>
    <t>Transfers distributed by government from foreign origin</t>
  </si>
  <si>
    <t>Social insurance contributions</t>
  </si>
  <si>
    <t>Social insurance contributions from employees</t>
  </si>
  <si>
    <t>Social insurance contributions from employers</t>
  </si>
  <si>
    <t>Other social insurance contributions</t>
  </si>
  <si>
    <t>Voluntary prepayment</t>
  </si>
  <si>
    <t>Voluntary prepayment from individuals/households</t>
  </si>
  <si>
    <t>Voluntary prepayment from employers</t>
  </si>
  <si>
    <t>Other voluntary prepaid revenues</t>
  </si>
  <si>
    <t>Voluntary prepayment nec</t>
  </si>
  <si>
    <t>Other domestic revenues n.e.c.</t>
  </si>
  <si>
    <t>Other revenues from households n.e.c.</t>
  </si>
  <si>
    <t>Other revenues from corporations n.e.c.</t>
  </si>
  <si>
    <t>Other revenues from NPISH n.e.c.</t>
  </si>
  <si>
    <t>Unspecified other domestic revenues (n.e.c.)</t>
  </si>
  <si>
    <t>Direct foreign transfers</t>
  </si>
  <si>
    <t>Direct foreign financial transfers</t>
  </si>
  <si>
    <t>Unspecified revenues of health care financing schemes (n.e.c.)</t>
  </si>
  <si>
    <t>HP.1</t>
  </si>
  <si>
    <t>Hospitals</t>
  </si>
  <si>
    <t>HP.1.1</t>
  </si>
  <si>
    <t>General hospitals</t>
  </si>
  <si>
    <t>HP.1.1.1</t>
  </si>
  <si>
    <t>University Hospitals</t>
  </si>
  <si>
    <t>HP.1.1.2</t>
  </si>
  <si>
    <t>PHH</t>
  </si>
  <si>
    <t>HP.1.3</t>
  </si>
  <si>
    <t>Specialised hospitals (Other than mental health hospitals)</t>
  </si>
  <si>
    <t>HP.1.4</t>
  </si>
  <si>
    <t>MOH Hospitals</t>
  </si>
  <si>
    <t>HP.1.5</t>
  </si>
  <si>
    <t>RMS Hospitals</t>
  </si>
  <si>
    <t>HP.1.6</t>
  </si>
  <si>
    <t>Private Hospitals</t>
  </si>
  <si>
    <t>HP.1.nec</t>
  </si>
  <si>
    <t>Unspecified hospitals (n.e.c.)</t>
  </si>
  <si>
    <t>HP.2</t>
  </si>
  <si>
    <t>Residential long-term care facilities</t>
  </si>
  <si>
    <t>HP.2.2</t>
  </si>
  <si>
    <t>Mental health and substance abuse facilities</t>
  </si>
  <si>
    <t>HP.2.2.1</t>
  </si>
  <si>
    <t>MOSD Centers</t>
  </si>
  <si>
    <t>HP.3</t>
  </si>
  <si>
    <t>Providers of ambulatory health care</t>
  </si>
  <si>
    <t>HP.3.2</t>
  </si>
  <si>
    <t>Dental practice</t>
  </si>
  <si>
    <t>HP.3.3</t>
  </si>
  <si>
    <t>Other health care practitioners</t>
  </si>
  <si>
    <t>HP.3.4</t>
  </si>
  <si>
    <t>Ambulatory health care centres</t>
  </si>
  <si>
    <t>HP.3.4.5</t>
  </si>
  <si>
    <t>Non-specialised ambulatory health care centres</t>
  </si>
  <si>
    <t>HP.3.4.6</t>
  </si>
  <si>
    <t>MOH PHC Centers</t>
  </si>
  <si>
    <t>HP.3.4.7</t>
  </si>
  <si>
    <t>RMS PHC Centers</t>
  </si>
  <si>
    <t>HP.3.4.8</t>
  </si>
  <si>
    <t>NCDEG</t>
  </si>
  <si>
    <t>HP.3.4.10</t>
  </si>
  <si>
    <t>UNWRA PHC Centers</t>
  </si>
  <si>
    <t>HP.3.4.11</t>
  </si>
  <si>
    <t>Universities' Clinics</t>
  </si>
  <si>
    <t>HP.3.4.12</t>
  </si>
  <si>
    <t>JUST PHCC</t>
  </si>
  <si>
    <t>HP.3.6</t>
  </si>
  <si>
    <t>Private Ambulatory Healthcare</t>
  </si>
  <si>
    <t>HP.3.nec</t>
  </si>
  <si>
    <t>Unspecified providers of ambulatory health care (n.e.c.)</t>
  </si>
  <si>
    <t>HP.4</t>
  </si>
  <si>
    <t>Providers of ancillary services</t>
  </si>
  <si>
    <t>HP.4.1</t>
  </si>
  <si>
    <t>Providers of patient transportation and emergency rescue</t>
  </si>
  <si>
    <t>HP.4.1.1</t>
  </si>
  <si>
    <t>CD</t>
  </si>
  <si>
    <t>HP.4.2</t>
  </si>
  <si>
    <t>Medical and diagnostic laboratories</t>
  </si>
  <si>
    <t>HP.5</t>
  </si>
  <si>
    <t>Retailers and Other providers of medical goods</t>
  </si>
  <si>
    <t>HP.5.1</t>
  </si>
  <si>
    <t>Pharmacies</t>
  </si>
  <si>
    <t>HP.5.2</t>
  </si>
  <si>
    <t>Retail sellers and Other suppliers of durable medical goods and medical appliances</t>
  </si>
  <si>
    <t>HP.7</t>
  </si>
  <si>
    <t>Providers of health care system administration and financing</t>
  </si>
  <si>
    <t>HP.7.1</t>
  </si>
  <si>
    <t>Government health administration agencies</t>
  </si>
  <si>
    <t>HP.7.1.1</t>
  </si>
  <si>
    <t>MOH Administration</t>
  </si>
  <si>
    <t>HP.7.1.2</t>
  </si>
  <si>
    <t>RMS Administration</t>
  </si>
  <si>
    <t>HP.7.1.nec</t>
  </si>
  <si>
    <t>Other Government health administration agencies</t>
  </si>
  <si>
    <t>HP.7.2</t>
  </si>
  <si>
    <t>Social health insurance agencies</t>
  </si>
  <si>
    <t>HP.7.3</t>
  </si>
  <si>
    <t>Private health insurance administration agencies</t>
  </si>
  <si>
    <t>HP.7.9</t>
  </si>
  <si>
    <t>Other administration agencies</t>
  </si>
  <si>
    <t>HP.9</t>
  </si>
  <si>
    <t>Rest of the world</t>
  </si>
  <si>
    <t>HP.nec</t>
  </si>
  <si>
    <t>Unspecified health care providers (n.e.c.)</t>
  </si>
  <si>
    <t>All HP</t>
  </si>
  <si>
    <t>Share of FS</t>
  </si>
  <si>
    <t/>
  </si>
  <si>
    <t>Jordan National Health Accounts Main Indicators 2007 - 2019</t>
  </si>
  <si>
    <t xml:space="preserve">High Health Council / Directorate of Technical Affairs and Studies </t>
  </si>
  <si>
    <t>Total Population</t>
  </si>
  <si>
    <t xml:space="preserve">مجمل عدد السكان </t>
  </si>
  <si>
    <t>Gross Domestic Product ( GDP ) ( JD )</t>
  </si>
  <si>
    <t>التاتج المحلي الإجمالي</t>
  </si>
  <si>
    <t>Gross National Product ( GNP ) ( JD )</t>
  </si>
  <si>
    <t>إجمالي الناتج القومي ( بالدينار )</t>
  </si>
  <si>
    <t>Per Capita GDP ( JD )</t>
  </si>
  <si>
    <t xml:space="preserve">حصة الفرد من الناتج المحلي الإجمالي( بالدينار ) </t>
  </si>
  <si>
    <t>Total Health Care Expenditures THE( JD )</t>
  </si>
  <si>
    <t>مجمل الإنفاق على الرعاية الصحية ( بالدينار )</t>
  </si>
  <si>
    <t>Current Health Expenditure CHE</t>
  </si>
  <si>
    <t>الإنفاق الصحي الجاري</t>
  </si>
  <si>
    <t>Capital Expenditure HK</t>
  </si>
  <si>
    <t>الإنفاق الصحي الرأسمالي</t>
  </si>
  <si>
    <t>Per Capita Health Care Expenditures ( JD )</t>
  </si>
  <si>
    <t>حصة الفرد من الإنفاق على الصحة  ( بالدينار )</t>
  </si>
  <si>
    <t>CHE Per Capita</t>
  </si>
  <si>
    <t xml:space="preserve">حصة الفرد من الإنفاق الجاري على الصحة </t>
  </si>
  <si>
    <t>HK Per Capita</t>
  </si>
  <si>
    <t xml:space="preserve">حصة الفرد من الإنفاق الراسمالي على الصحة </t>
  </si>
  <si>
    <t>Health Care Expenditures As Percent Of GDP</t>
  </si>
  <si>
    <t xml:space="preserve">نسبة الإنفاق على الرعاية الصحية من الناتج المحلي الإجمالي </t>
  </si>
  <si>
    <t>CHE as Percent Of GDP</t>
  </si>
  <si>
    <t xml:space="preserve">نسبة الانفاق الجاري من الناتج المحلي الاجمالي </t>
  </si>
  <si>
    <t>HK as Percent Of GDP</t>
  </si>
  <si>
    <t xml:space="preserve">نسبة الانفاق الرأسمالي من الناتج المحلي الاجمالي </t>
  </si>
  <si>
    <t>Health Care Expenditures As Percent Of GNP</t>
  </si>
  <si>
    <t xml:space="preserve">نسبة الإنفاق على الرعاية الصحية من الناتج القومي الإجمالي </t>
  </si>
  <si>
    <t>Revenues of Financing Schemes</t>
  </si>
  <si>
    <t>Government domestic revenue (FS.1)</t>
  </si>
  <si>
    <t>From foreign origin to the government (FS.2)</t>
  </si>
  <si>
    <t>Social insurance contributions (FS.3)</t>
  </si>
  <si>
    <t>Voluntary prepayment revenues (FS.5)</t>
  </si>
  <si>
    <t>Other domestic revenues (FS.6)</t>
  </si>
  <si>
    <t>Direct foreign transfers (FS.7)</t>
  </si>
  <si>
    <t>Sources Of Health Care Financing ( Values )</t>
  </si>
  <si>
    <t xml:space="preserve">مصادر تمويل القطاع الصحي موزعة بالنسبة المئوية </t>
  </si>
  <si>
    <t>Public (FS.1+3+4)</t>
  </si>
  <si>
    <t>Private (FS.5+6)</t>
  </si>
  <si>
    <t>Donors (FS. 2+7)</t>
  </si>
  <si>
    <t>Sources Of Health Care Financing ( Percent Distribution )</t>
  </si>
  <si>
    <t xml:space="preserve">القطاع العام </t>
  </si>
  <si>
    <t xml:space="preserve">القطاع الخاص </t>
  </si>
  <si>
    <t xml:space="preserve">الجهات مانحة </t>
  </si>
  <si>
    <t xml:space="preserve">Percent of Government of Jordan Budget allocated to health   </t>
  </si>
  <si>
    <t xml:space="preserve">نسبة المخصص للإنفاق على الصحة من إجمالي موازنة الحكومة </t>
  </si>
  <si>
    <t>GGHE-D (FS.1 + FS.3) (General Government HE - Domestic)</t>
  </si>
  <si>
    <t>GGHE-D / GDP</t>
  </si>
  <si>
    <t>GGHE-D / CHE</t>
  </si>
  <si>
    <t>GGHE-D / Capita</t>
  </si>
  <si>
    <t>Financing Schemes (Values)</t>
  </si>
  <si>
    <t>Government schemes (HF.1.1)</t>
  </si>
  <si>
    <t>Compulsory contributory health insurance schemes (HF.1.2)</t>
  </si>
  <si>
    <t>Voluntary health care payment schemes (HF.2)</t>
  </si>
  <si>
    <t>Household out-of-pocket payment (HF.3)</t>
  </si>
  <si>
    <t>Rest of the world financing schemes (non-resident) (HF.4)</t>
  </si>
  <si>
    <t>Financing Schemes (Percent Distribution)</t>
  </si>
  <si>
    <t>Out Of Pocket Expenditure</t>
  </si>
  <si>
    <t>الإنفاق المباشر من الجيب (OOP)</t>
  </si>
  <si>
    <t>OOP as percent of THE</t>
  </si>
  <si>
    <t xml:space="preserve">الانفاق من جيبوب المواطنين كنسبة من اجمالي الانفاق على الصحة </t>
  </si>
  <si>
    <t>OOP as percent of CHE</t>
  </si>
  <si>
    <t xml:space="preserve">الانفاق من جيبوب المواطنين كنسبة من الانفاق الجاري على الصحة </t>
  </si>
  <si>
    <t>Total Expenditure On Pharmaceuticals ( JD )</t>
  </si>
  <si>
    <t>إجمالي الإنفاق على الدواء ( بالدينار )</t>
  </si>
  <si>
    <t>Per Capita Pharmaceutical Expenditure ( JD )</t>
  </si>
  <si>
    <t>حصة الفرد من الإنفاق على الدواء ( بالدينار )</t>
  </si>
  <si>
    <t>Pharmaceutical As Percent of GDP</t>
  </si>
  <si>
    <t xml:space="preserve">نسبة الإنفاق على الدواء من الناتج المحلي الإجمالي </t>
  </si>
  <si>
    <t>Pharmaceutical As Percent Of THE</t>
  </si>
  <si>
    <t xml:space="preserve">نسبة الإنفاق على الأدوية من مجمل الإنفاق على الصحة </t>
  </si>
  <si>
    <t>Pharmaceutical As Percent Of CHE</t>
  </si>
  <si>
    <t xml:space="preserve">نسبة الانفاق على الدواء من الانفاق الجاري للصحة </t>
  </si>
  <si>
    <t>PHC</t>
  </si>
  <si>
    <t>PHC % 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</si>
</sst>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0"/>
    <numFmt numFmtId="166" formatCode="#,##0.0"/>
    <numFmt numFmtId="167" formatCode="0.0%"/>
  </numFmts>
  <fonts count="17" x14ac:knownFonts="1">
    <font>
      <sz val="10"/>
      <name val="Arial"/>
    </font>
    <font>
      <sz val="8"/>
      <name val="Arial Unicode MS"/>
      <family val="2"/>
    </font>
    <font>
      <b/>
      <sz val="8"/>
      <name val="Arial Unicode MS"/>
      <family val="2"/>
    </font>
    <font>
      <i/>
      <sz val="8"/>
      <name val="Arial Unicode MS"/>
      <family val="2"/>
    </font>
    <font>
      <b/>
      <u/>
      <sz val="8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6"/>
      <color indexed="10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9D9D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1"/>
    <xf numFmtId="9" fontId="6" fillId="0" borderId="1" applyFont="0" applyFill="0" applyBorder="0" applyAlignment="0" applyProtection="0"/>
    <xf numFmtId="0" fontId="5" fillId="0" borderId="1"/>
    <xf numFmtId="164" fontId="5" fillId="0" borderId="1" applyFont="0" applyFill="0" applyBorder="0" applyAlignment="0" applyProtection="0"/>
  </cellStyleXfs>
  <cellXfs count="233">
    <xf numFmtId="0" fontId="0" fillId="0" borderId="0" xfId="0" applyProtection="1"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/>
    </xf>
    <xf numFmtId="0" fontId="2" fillId="2" borderId="7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textRotation="90" wrapText="1"/>
    </xf>
    <xf numFmtId="0" fontId="1" fillId="2" borderId="12" xfId="0" applyFont="1" applyFill="1" applyBorder="1" applyAlignment="1">
      <alignment textRotation="90" wrapText="1"/>
    </xf>
    <xf numFmtId="0" fontId="2" fillId="2" borderId="13" xfId="0" applyFont="1" applyFill="1" applyBorder="1" applyAlignment="1">
      <alignment textRotation="90" wrapText="1"/>
    </xf>
    <xf numFmtId="0" fontId="2" fillId="3" borderId="14" xfId="0" applyFont="1" applyFill="1" applyBorder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165" fontId="2" fillId="3" borderId="17" xfId="0" applyNumberFormat="1" applyFont="1" applyFill="1" applyBorder="1" applyAlignment="1">
      <alignment vertical="top"/>
    </xf>
    <xf numFmtId="165" fontId="2" fillId="3" borderId="15" xfId="0" applyNumberFormat="1" applyFont="1" applyFill="1" applyBorder="1" applyAlignment="1">
      <alignment vertical="top"/>
    </xf>
    <xf numFmtId="165" fontId="2" fillId="3" borderId="18" xfId="0" applyNumberFormat="1" applyFont="1" applyFill="1" applyBorder="1" applyAlignment="1">
      <alignment vertical="top"/>
    </xf>
    <xf numFmtId="165" fontId="2" fillId="3" borderId="19" xfId="0" applyNumberFormat="1" applyFont="1" applyFill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165" fontId="2" fillId="0" borderId="8" xfId="0" applyNumberFormat="1" applyFont="1" applyBorder="1" applyAlignment="1">
      <alignment vertical="top"/>
    </xf>
    <xf numFmtId="165" fontId="1" fillId="0" borderId="1" xfId="0" applyNumberFormat="1" applyFont="1" applyBorder="1" applyAlignment="1">
      <alignment vertical="top"/>
    </xf>
    <xf numFmtId="165" fontId="2" fillId="0" borderId="9" xfId="0" applyNumberFormat="1" applyFont="1" applyBorder="1" applyAlignment="1">
      <alignment vertical="top"/>
    </xf>
    <xf numFmtId="165" fontId="2" fillId="0" borderId="21" xfId="0" applyNumberFormat="1" applyFont="1" applyBorder="1" applyAlignment="1">
      <alignment vertical="top"/>
    </xf>
    <xf numFmtId="0" fontId="1" fillId="3" borderId="7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20" xfId="0" applyFont="1" applyFill="1" applyBorder="1" applyAlignment="1">
      <alignment vertical="top" wrapText="1"/>
    </xf>
    <xf numFmtId="165" fontId="2" fillId="3" borderId="8" xfId="0" applyNumberFormat="1" applyFont="1" applyFill="1" applyBorder="1" applyAlignment="1">
      <alignment vertical="top"/>
    </xf>
    <xf numFmtId="165" fontId="1" fillId="3" borderId="1" xfId="0" applyNumberFormat="1" applyFont="1" applyFill="1" applyBorder="1" applyAlignment="1">
      <alignment vertical="top"/>
    </xf>
    <xf numFmtId="165" fontId="2" fillId="3" borderId="9" xfId="0" applyNumberFormat="1" applyFont="1" applyFill="1" applyBorder="1" applyAlignment="1">
      <alignment vertical="top"/>
    </xf>
    <xf numFmtId="165" fontId="2" fillId="3" borderId="10" xfId="0" applyNumberFormat="1" applyFont="1" applyFill="1" applyBorder="1" applyAlignment="1">
      <alignment vertical="top"/>
    </xf>
    <xf numFmtId="165" fontId="2" fillId="3" borderId="22" xfId="0" applyNumberFormat="1" applyFont="1" applyFill="1" applyBorder="1" applyAlignment="1">
      <alignment vertical="top"/>
    </xf>
    <xf numFmtId="165" fontId="2" fillId="0" borderId="17" xfId="0" applyNumberFormat="1" applyFont="1" applyBorder="1" applyAlignment="1">
      <alignment vertical="top"/>
    </xf>
    <xf numFmtId="165" fontId="2" fillId="0" borderId="15" xfId="0" applyNumberFormat="1" applyFont="1" applyBorder="1" applyAlignment="1">
      <alignment vertical="top"/>
    </xf>
    <xf numFmtId="165" fontId="2" fillId="0" borderId="18" xfId="0" applyNumberFormat="1" applyFont="1" applyBorder="1" applyAlignment="1">
      <alignment vertical="top"/>
    </xf>
    <xf numFmtId="165" fontId="2" fillId="0" borderId="19" xfId="0" applyNumberFormat="1" applyFont="1" applyBorder="1" applyAlignment="1">
      <alignment vertical="top"/>
    </xf>
    <xf numFmtId="165" fontId="2" fillId="3" borderId="23" xfId="0" applyNumberFormat="1" applyFont="1" applyFill="1" applyBorder="1" applyAlignment="1">
      <alignment vertical="top"/>
    </xf>
    <xf numFmtId="165" fontId="2" fillId="3" borderId="25" xfId="0" applyNumberFormat="1" applyFont="1" applyFill="1" applyBorder="1" applyAlignment="1">
      <alignment vertical="top"/>
    </xf>
    <xf numFmtId="165" fontId="2" fillId="3" borderId="26" xfId="0" applyNumberFormat="1" applyFont="1" applyFill="1" applyBorder="1" applyAlignment="1">
      <alignment vertical="top"/>
    </xf>
    <xf numFmtId="165" fontId="2" fillId="3" borderId="27" xfId="0" applyNumberFormat="1" applyFont="1" applyFill="1" applyBorder="1" applyAlignment="1">
      <alignment vertical="top"/>
    </xf>
    <xf numFmtId="165" fontId="2" fillId="3" borderId="28" xfId="0" applyNumberFormat="1" applyFont="1" applyFill="1" applyBorder="1" applyAlignment="1">
      <alignment vertical="top"/>
    </xf>
    <xf numFmtId="165" fontId="2" fillId="3" borderId="29" xfId="0" applyNumberFormat="1" applyFont="1" applyFill="1" applyBorder="1" applyAlignment="1">
      <alignment vertical="top"/>
    </xf>
    <xf numFmtId="165" fontId="2" fillId="3" borderId="30" xfId="0" applyNumberFormat="1" applyFont="1" applyFill="1" applyBorder="1" applyAlignment="1">
      <alignment vertical="top"/>
    </xf>
    <xf numFmtId="165" fontId="2" fillId="0" borderId="25" xfId="0" applyNumberFormat="1" applyFont="1" applyBorder="1" applyAlignment="1">
      <alignment vertical="top"/>
    </xf>
    <xf numFmtId="165" fontId="2" fillId="0" borderId="26" xfId="0" applyNumberFormat="1" applyFont="1" applyBorder="1" applyAlignment="1">
      <alignment vertical="top"/>
    </xf>
    <xf numFmtId="165" fontId="2" fillId="0" borderId="27" xfId="0" applyNumberFormat="1" applyFont="1" applyBorder="1" applyAlignment="1">
      <alignment vertical="top"/>
    </xf>
    <xf numFmtId="165" fontId="2" fillId="0" borderId="28" xfId="0" applyNumberFormat="1" applyFont="1" applyBorder="1" applyAlignment="1">
      <alignment vertical="top"/>
    </xf>
    <xf numFmtId="165" fontId="2" fillId="0" borderId="29" xfId="0" applyNumberFormat="1" applyFont="1" applyBorder="1" applyAlignment="1">
      <alignment vertical="top"/>
    </xf>
    <xf numFmtId="165" fontId="2" fillId="0" borderId="10" xfId="0" applyNumberFormat="1" applyFont="1" applyBorder="1" applyAlignment="1">
      <alignment vertical="top"/>
    </xf>
    <xf numFmtId="0" fontId="1" fillId="3" borderId="32" xfId="0" applyFont="1" applyFill="1" applyBorder="1" applyAlignment="1">
      <alignment vertical="top" wrapText="1"/>
    </xf>
    <xf numFmtId="0" fontId="1" fillId="3" borderId="33" xfId="0" applyFont="1" applyFill="1" applyBorder="1" applyAlignment="1">
      <alignment vertical="top" wrapText="1"/>
    </xf>
    <xf numFmtId="0" fontId="1" fillId="3" borderId="34" xfId="0" applyFont="1" applyFill="1" applyBorder="1" applyAlignment="1">
      <alignment vertical="top" wrapText="1"/>
    </xf>
    <xf numFmtId="165" fontId="2" fillId="3" borderId="35" xfId="0" applyNumberFormat="1" applyFont="1" applyFill="1" applyBorder="1" applyAlignment="1">
      <alignment vertical="top"/>
    </xf>
    <xf numFmtId="165" fontId="1" fillId="3" borderId="33" xfId="0" applyNumberFormat="1" applyFont="1" applyFill="1" applyBorder="1" applyAlignment="1">
      <alignment vertical="top"/>
    </xf>
    <xf numFmtId="165" fontId="2" fillId="3" borderId="36" xfId="0" applyNumberFormat="1" applyFont="1" applyFill="1" applyBorder="1" applyAlignment="1">
      <alignment vertical="top"/>
    </xf>
    <xf numFmtId="165" fontId="2" fillId="0" borderId="23" xfId="0" applyNumberFormat="1" applyFont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1" fillId="2" borderId="4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textRotation="90" wrapText="1"/>
    </xf>
    <xf numFmtId="0" fontId="1" fillId="2" borderId="41" xfId="0" applyFont="1" applyFill="1" applyBorder="1" applyAlignment="1">
      <alignment textRotation="90" wrapText="1"/>
    </xf>
    <xf numFmtId="165" fontId="2" fillId="3" borderId="14" xfId="0" applyNumberFormat="1" applyFont="1" applyFill="1" applyBorder="1" applyAlignment="1">
      <alignment vertical="top"/>
    </xf>
    <xf numFmtId="165" fontId="2" fillId="3" borderId="42" xfId="0" applyNumberFormat="1" applyFont="1" applyFill="1" applyBorder="1" applyAlignment="1">
      <alignment vertical="top"/>
    </xf>
    <xf numFmtId="165" fontId="2" fillId="3" borderId="21" xfId="0" applyNumberFormat="1" applyFont="1" applyFill="1" applyBorder="1" applyAlignment="1">
      <alignment vertical="top"/>
    </xf>
    <xf numFmtId="165" fontId="1" fillId="0" borderId="7" xfId="0" applyNumberFormat="1" applyFont="1" applyBorder="1" applyAlignment="1">
      <alignment vertical="top"/>
    </xf>
    <xf numFmtId="165" fontId="1" fillId="0" borderId="40" xfId="0" applyNumberFormat="1" applyFont="1" applyBorder="1" applyAlignment="1">
      <alignment vertical="top"/>
    </xf>
    <xf numFmtId="165" fontId="1" fillId="3" borderId="7" xfId="0" applyNumberFormat="1" applyFont="1" applyFill="1" applyBorder="1" applyAlignment="1">
      <alignment vertical="top"/>
    </xf>
    <xf numFmtId="165" fontId="1" fillId="3" borderId="40" xfId="0" applyNumberFormat="1" applyFont="1" applyFill="1" applyBorder="1" applyAlignment="1">
      <alignment vertical="top"/>
    </xf>
    <xf numFmtId="0" fontId="2" fillId="3" borderId="43" xfId="0" applyFont="1" applyFill="1" applyBorder="1" applyAlignment="1">
      <alignment vertical="top" wrapText="1"/>
    </xf>
    <xf numFmtId="0" fontId="2" fillId="3" borderId="44" xfId="0" applyFont="1" applyFill="1" applyBorder="1" applyAlignment="1">
      <alignment vertical="top" wrapText="1"/>
    </xf>
    <xf numFmtId="0" fontId="2" fillId="3" borderId="45" xfId="0" applyFont="1" applyFill="1" applyBorder="1" applyAlignment="1">
      <alignment vertical="top" wrapText="1"/>
    </xf>
    <xf numFmtId="165" fontId="2" fillId="3" borderId="46" xfId="0" applyNumberFormat="1" applyFont="1" applyFill="1" applyBorder="1" applyAlignment="1">
      <alignment vertical="top"/>
    </xf>
    <xf numFmtId="165" fontId="2" fillId="3" borderId="44" xfId="0" applyNumberFormat="1" applyFont="1" applyFill="1" applyBorder="1" applyAlignment="1">
      <alignment vertical="top"/>
    </xf>
    <xf numFmtId="165" fontId="2" fillId="3" borderId="47" xfId="0" applyNumberFormat="1" applyFont="1" applyFill="1" applyBorder="1" applyAlignment="1">
      <alignment vertical="top"/>
    </xf>
    <xf numFmtId="165" fontId="2" fillId="3" borderId="43" xfId="0" applyNumberFormat="1" applyFont="1" applyFill="1" applyBorder="1" applyAlignment="1">
      <alignment vertical="top"/>
    </xf>
    <xf numFmtId="165" fontId="2" fillId="3" borderId="48" xfId="0" applyNumberFormat="1" applyFont="1" applyFill="1" applyBorder="1" applyAlignment="1">
      <alignment vertical="top"/>
    </xf>
    <xf numFmtId="0" fontId="2" fillId="0" borderId="49" xfId="0" applyFont="1" applyBorder="1" applyAlignment="1">
      <alignment vertical="top"/>
    </xf>
    <xf numFmtId="0" fontId="2" fillId="0" borderId="27" xfId="0" applyFont="1" applyBorder="1" applyAlignment="1">
      <alignment vertical="top"/>
    </xf>
    <xf numFmtId="165" fontId="2" fillId="0" borderId="50" xfId="0" applyNumberFormat="1" applyFont="1" applyBorder="1" applyAlignment="1">
      <alignment vertical="top"/>
    </xf>
    <xf numFmtId="165" fontId="2" fillId="0" borderId="30" xfId="0" applyNumberFormat="1" applyFont="1" applyBorder="1" applyAlignment="1">
      <alignment vertical="top"/>
    </xf>
    <xf numFmtId="165" fontId="2" fillId="0" borderId="49" xfId="0" applyNumberFormat="1" applyFont="1" applyBorder="1" applyAlignment="1">
      <alignment vertical="top"/>
    </xf>
    <xf numFmtId="0" fontId="2" fillId="3" borderId="49" xfId="0" applyFont="1" applyFill="1" applyBorder="1" applyAlignment="1">
      <alignment vertical="top"/>
    </xf>
    <xf numFmtId="165" fontId="2" fillId="3" borderId="50" xfId="0" applyNumberFormat="1" applyFont="1" applyFill="1" applyBorder="1" applyAlignment="1">
      <alignment vertical="top"/>
    </xf>
    <xf numFmtId="165" fontId="2" fillId="3" borderId="49" xfId="0" applyNumberFormat="1" applyFont="1" applyFill="1" applyBorder="1" applyAlignment="1">
      <alignment vertical="top"/>
    </xf>
    <xf numFmtId="165" fontId="2" fillId="0" borderId="14" xfId="0" applyNumberFormat="1" applyFont="1" applyBorder="1" applyAlignment="1">
      <alignment vertical="top"/>
    </xf>
    <xf numFmtId="165" fontId="2" fillId="0" borderId="42" xfId="0" applyNumberFormat="1" applyFont="1" applyBorder="1" applyAlignment="1">
      <alignment vertical="top"/>
    </xf>
    <xf numFmtId="165" fontId="2" fillId="0" borderId="46" xfId="0" applyNumberFormat="1" applyFont="1" applyBorder="1" applyAlignment="1">
      <alignment vertical="top"/>
    </xf>
    <xf numFmtId="165" fontId="2" fillId="0" borderId="44" xfId="0" applyNumberFormat="1" applyFont="1" applyBorder="1" applyAlignment="1">
      <alignment vertical="top"/>
    </xf>
    <xf numFmtId="165" fontId="2" fillId="0" borderId="43" xfId="0" applyNumberFormat="1" applyFont="1" applyBorder="1" applyAlignment="1">
      <alignment vertical="top"/>
    </xf>
    <xf numFmtId="165" fontId="2" fillId="0" borderId="48" xfId="0" applyNumberFormat="1" applyFont="1" applyBorder="1" applyAlignment="1">
      <alignment vertical="top"/>
    </xf>
    <xf numFmtId="165" fontId="2" fillId="3" borderId="51" xfId="0" applyNumberFormat="1" applyFont="1" applyFill="1" applyBorder="1" applyAlignment="1">
      <alignment vertical="top"/>
    </xf>
    <xf numFmtId="165" fontId="2" fillId="0" borderId="47" xfId="0" applyNumberFormat="1" applyFont="1" applyBorder="1" applyAlignment="1">
      <alignment vertical="top"/>
    </xf>
    <xf numFmtId="0" fontId="2" fillId="3" borderId="50" xfId="0" applyFont="1" applyFill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1" fillId="2" borderId="10" xfId="0" applyFont="1" applyFill="1" applyBorder="1" applyAlignment="1">
      <alignment vertical="top"/>
    </xf>
    <xf numFmtId="165" fontId="1" fillId="3" borderId="19" xfId="0" applyNumberFormat="1" applyFont="1" applyFill="1" applyBorder="1" applyAlignment="1">
      <alignment vertical="top"/>
    </xf>
    <xf numFmtId="165" fontId="1" fillId="0" borderId="19" xfId="0" applyNumberFormat="1" applyFont="1" applyBorder="1" applyAlignment="1">
      <alignment vertical="top"/>
    </xf>
    <xf numFmtId="0" fontId="2" fillId="0" borderId="43" xfId="0" applyFont="1" applyBorder="1" applyAlignment="1">
      <alignment vertical="top" wrapText="1"/>
    </xf>
    <xf numFmtId="0" fontId="2" fillId="0" borderId="45" xfId="0" applyFont="1" applyBorder="1" applyAlignment="1">
      <alignment vertical="top" wrapText="1"/>
    </xf>
    <xf numFmtId="165" fontId="1" fillId="0" borderId="47" xfId="0" applyNumberFormat="1" applyFont="1" applyBorder="1" applyAlignment="1">
      <alignment vertical="top"/>
    </xf>
    <xf numFmtId="0" fontId="2" fillId="3" borderId="27" xfId="0" applyFont="1" applyFill="1" applyBorder="1" applyAlignment="1">
      <alignment vertical="top"/>
    </xf>
    <xf numFmtId="165" fontId="1" fillId="3" borderId="25" xfId="0" applyNumberFormat="1" applyFont="1" applyFill="1" applyBorder="1" applyAlignment="1">
      <alignment vertical="top"/>
    </xf>
    <xf numFmtId="165" fontId="1" fillId="3" borderId="26" xfId="0" applyNumberFormat="1" applyFont="1" applyFill="1" applyBorder="1" applyAlignment="1">
      <alignment vertical="top"/>
    </xf>
    <xf numFmtId="165" fontId="1" fillId="3" borderId="27" xfId="0" applyNumberFormat="1" applyFont="1" applyFill="1" applyBorder="1" applyAlignment="1">
      <alignment vertical="top"/>
    </xf>
    <xf numFmtId="165" fontId="1" fillId="3" borderId="50" xfId="0" applyNumberFormat="1" applyFont="1" applyFill="1" applyBorder="1" applyAlignment="1">
      <alignment vertical="top"/>
    </xf>
    <xf numFmtId="165" fontId="1" fillId="3" borderId="30" xfId="0" applyNumberFormat="1" applyFont="1" applyFill="1" applyBorder="1" applyAlignment="1">
      <alignment vertical="top"/>
    </xf>
    <xf numFmtId="0" fontId="2" fillId="0" borderId="50" xfId="0" applyFont="1" applyBorder="1" applyAlignment="1">
      <alignment vertical="top"/>
    </xf>
    <xf numFmtId="165" fontId="2" fillId="0" borderId="51" xfId="0" applyNumberFormat="1" applyFont="1" applyBorder="1" applyAlignment="1">
      <alignment vertical="top"/>
    </xf>
    <xf numFmtId="0" fontId="8" fillId="0" borderId="1" xfId="1" applyFont="1"/>
    <xf numFmtId="0" fontId="9" fillId="4" borderId="53" xfId="1" applyFont="1" applyFill="1" applyBorder="1" applyAlignment="1">
      <alignment horizontal="center" vertical="center" wrapText="1"/>
    </xf>
    <xf numFmtId="0" fontId="10" fillId="4" borderId="54" xfId="1" applyFont="1" applyFill="1" applyBorder="1" applyAlignment="1">
      <alignment horizontal="center" vertical="center" wrapText="1"/>
    </xf>
    <xf numFmtId="0" fontId="10" fillId="4" borderId="55" xfId="1" applyFont="1" applyFill="1" applyBorder="1" applyAlignment="1">
      <alignment horizontal="center" vertical="center" wrapText="1"/>
    </xf>
    <xf numFmtId="1" fontId="10" fillId="4" borderId="55" xfId="1" applyNumberFormat="1" applyFont="1" applyFill="1" applyBorder="1" applyAlignment="1">
      <alignment horizontal="center" vertical="center" wrapText="1"/>
    </xf>
    <xf numFmtId="0" fontId="9" fillId="4" borderId="56" xfId="1" applyFont="1" applyFill="1" applyBorder="1" applyAlignment="1">
      <alignment horizontal="center" vertical="center" wrapText="1"/>
    </xf>
    <xf numFmtId="0" fontId="11" fillId="0" borderId="57" xfId="1" applyFont="1" applyBorder="1" applyAlignment="1">
      <alignment vertical="center" wrapText="1"/>
    </xf>
    <xf numFmtId="3" fontId="11" fillId="0" borderId="58" xfId="1" applyNumberFormat="1" applyFont="1" applyBorder="1" applyAlignment="1">
      <alignment horizontal="center" vertical="center" wrapText="1"/>
    </xf>
    <xf numFmtId="3" fontId="11" fillId="5" borderId="59" xfId="1" applyNumberFormat="1" applyFont="1" applyFill="1" applyBorder="1" applyAlignment="1">
      <alignment horizontal="center" vertical="center" wrapText="1"/>
    </xf>
    <xf numFmtId="3" fontId="11" fillId="5" borderId="59" xfId="1" applyNumberFormat="1" applyFont="1" applyFill="1" applyBorder="1" applyAlignment="1">
      <alignment horizontal="center" vertical="center"/>
    </xf>
    <xf numFmtId="3" fontId="11" fillId="0" borderId="59" xfId="1" applyNumberFormat="1" applyFont="1" applyBorder="1" applyAlignment="1">
      <alignment horizontal="center" vertical="center" wrapText="1"/>
    </xf>
    <xf numFmtId="0" fontId="11" fillId="0" borderId="60" xfId="1" applyFont="1" applyBorder="1" applyAlignment="1">
      <alignment horizontal="right" vertical="center" wrapText="1"/>
    </xf>
    <xf numFmtId="3" fontId="11" fillId="6" borderId="59" xfId="1" applyNumberFormat="1" applyFont="1" applyFill="1" applyBorder="1" applyAlignment="1">
      <alignment horizontal="center" vertical="center" wrapText="1"/>
    </xf>
    <xf numFmtId="3" fontId="11" fillId="6" borderId="58" xfId="1" applyNumberFormat="1" applyFont="1" applyFill="1" applyBorder="1" applyAlignment="1">
      <alignment horizontal="center" vertical="center" wrapText="1"/>
    </xf>
    <xf numFmtId="166" fontId="11" fillId="0" borderId="59" xfId="1" applyNumberFormat="1" applyFont="1" applyBorder="1" applyAlignment="1">
      <alignment horizontal="center" vertical="center" wrapText="1"/>
    </xf>
    <xf numFmtId="0" fontId="11" fillId="7" borderId="57" xfId="1" applyFont="1" applyFill="1" applyBorder="1" applyAlignment="1">
      <alignment vertical="center" wrapText="1"/>
    </xf>
    <xf numFmtId="3" fontId="11" fillId="7" borderId="58" xfId="1" applyNumberFormat="1" applyFont="1" applyFill="1" applyBorder="1" applyAlignment="1">
      <alignment horizontal="center" vertical="center" wrapText="1"/>
    </xf>
    <xf numFmtId="0" fontId="11" fillId="7" borderId="60" xfId="1" applyFont="1" applyFill="1" applyBorder="1" applyAlignment="1">
      <alignment horizontal="right" vertical="center" wrapText="1"/>
    </xf>
    <xf numFmtId="0" fontId="11" fillId="8" borderId="57" xfId="1" applyFont="1" applyFill="1" applyBorder="1" applyAlignment="1">
      <alignment vertical="center" wrapText="1"/>
    </xf>
    <xf numFmtId="3" fontId="11" fillId="8" borderId="58" xfId="1" applyNumberFormat="1" applyFont="1" applyFill="1" applyBorder="1" applyAlignment="1">
      <alignment horizontal="center" vertical="center" wrapText="1"/>
    </xf>
    <xf numFmtId="0" fontId="11" fillId="8" borderId="60" xfId="1" applyFont="1" applyFill="1" applyBorder="1" applyAlignment="1">
      <alignment horizontal="right" vertical="center" wrapText="1"/>
    </xf>
    <xf numFmtId="3" fontId="11" fillId="7" borderId="59" xfId="1" applyNumberFormat="1" applyFont="1" applyFill="1" applyBorder="1" applyAlignment="1">
      <alignment horizontal="center" vertical="center" wrapText="1"/>
    </xf>
    <xf numFmtId="3" fontId="11" fillId="7" borderId="59" xfId="1" applyNumberFormat="1" applyFont="1" applyFill="1" applyBorder="1" applyAlignment="1">
      <alignment horizontal="center"/>
    </xf>
    <xf numFmtId="3" fontId="11" fillId="7" borderId="58" xfId="1" applyNumberFormat="1" applyFont="1" applyFill="1" applyBorder="1" applyAlignment="1">
      <alignment horizontal="center"/>
    </xf>
    <xf numFmtId="167" fontId="11" fillId="7" borderId="58" xfId="2" applyNumberFormat="1" applyFont="1" applyFill="1" applyBorder="1" applyAlignment="1">
      <alignment horizontal="center" vertical="center" wrapText="1"/>
    </xf>
    <xf numFmtId="10" fontId="12" fillId="7" borderId="58" xfId="2" applyNumberFormat="1" applyFont="1" applyFill="1" applyBorder="1" applyAlignment="1">
      <alignment horizontal="center" vertical="center" wrapText="1"/>
    </xf>
    <xf numFmtId="167" fontId="12" fillId="7" borderId="58" xfId="2" applyNumberFormat="1" applyFont="1" applyFill="1" applyBorder="1" applyAlignment="1">
      <alignment horizontal="center" vertical="center" wrapText="1"/>
    </xf>
    <xf numFmtId="10" fontId="11" fillId="7" borderId="58" xfId="2" applyNumberFormat="1" applyFont="1" applyFill="1" applyBorder="1" applyAlignment="1">
      <alignment horizontal="center" vertical="center" wrapText="1"/>
    </xf>
    <xf numFmtId="10" fontId="11" fillId="7" borderId="59" xfId="2" applyNumberFormat="1" applyFont="1" applyFill="1" applyBorder="1" applyAlignment="1">
      <alignment horizontal="center" vertical="center" wrapText="1"/>
    </xf>
    <xf numFmtId="10" fontId="11" fillId="7" borderId="59" xfId="1" applyNumberFormat="1" applyFont="1" applyFill="1" applyBorder="1" applyAlignment="1">
      <alignment horizontal="center" vertical="center" wrapText="1"/>
    </xf>
    <xf numFmtId="10" fontId="11" fillId="0" borderId="58" xfId="2" applyNumberFormat="1" applyFont="1" applyBorder="1" applyAlignment="1">
      <alignment horizontal="center" vertical="center" wrapText="1"/>
    </xf>
    <xf numFmtId="10" fontId="11" fillId="5" borderId="59" xfId="2" applyNumberFormat="1" applyFont="1" applyFill="1" applyBorder="1" applyAlignment="1">
      <alignment horizontal="center" vertical="center" wrapText="1"/>
    </xf>
    <xf numFmtId="10" fontId="11" fillId="0" borderId="59" xfId="2" applyNumberFormat="1" applyFont="1" applyFill="1" applyBorder="1" applyAlignment="1">
      <alignment horizontal="center" vertical="center" wrapText="1"/>
    </xf>
    <xf numFmtId="10" fontId="11" fillId="0" borderId="59" xfId="1" applyNumberFormat="1" applyFont="1" applyBorder="1" applyAlignment="1">
      <alignment horizontal="center" vertical="center" wrapText="1"/>
    </xf>
    <xf numFmtId="0" fontId="11" fillId="9" borderId="57" xfId="1" applyFont="1" applyFill="1" applyBorder="1" applyAlignment="1">
      <alignment vertical="center" wrapText="1"/>
    </xf>
    <xf numFmtId="10" fontId="11" fillId="9" borderId="58" xfId="2" applyNumberFormat="1" applyFont="1" applyFill="1" applyBorder="1" applyAlignment="1">
      <alignment horizontal="center" vertical="center" wrapText="1"/>
    </xf>
    <xf numFmtId="3" fontId="11" fillId="9" borderId="58" xfId="1" applyNumberFormat="1" applyFont="1" applyFill="1" applyBorder="1" applyAlignment="1">
      <alignment horizontal="center" vertical="center" wrapText="1"/>
    </xf>
    <xf numFmtId="167" fontId="11" fillId="9" borderId="58" xfId="2" applyNumberFormat="1" applyFont="1" applyFill="1" applyBorder="1" applyAlignment="1">
      <alignment horizontal="center" vertical="center" wrapText="1"/>
    </xf>
    <xf numFmtId="167" fontId="11" fillId="0" borderId="58" xfId="2" applyNumberFormat="1" applyFont="1" applyFill="1" applyBorder="1" applyAlignment="1">
      <alignment horizontal="center" vertical="center" wrapText="1"/>
    </xf>
    <xf numFmtId="0" fontId="11" fillId="9" borderId="58" xfId="1" applyFont="1" applyFill="1" applyBorder="1" applyAlignment="1">
      <alignment vertical="center" wrapText="1"/>
    </xf>
    <xf numFmtId="0" fontId="11" fillId="0" borderId="58" xfId="1" applyFont="1" applyBorder="1" applyAlignment="1">
      <alignment vertical="center" wrapText="1"/>
    </xf>
    <xf numFmtId="0" fontId="11" fillId="0" borderId="58" xfId="1" applyFont="1" applyBorder="1" applyAlignment="1">
      <alignment horizontal="center" vertical="center" wrapText="1"/>
    </xf>
    <xf numFmtId="0" fontId="11" fillId="5" borderId="59" xfId="1" applyFont="1" applyFill="1" applyBorder="1" applyAlignment="1">
      <alignment vertical="center" wrapText="1"/>
    </xf>
    <xf numFmtId="0" fontId="11" fillId="0" borderId="59" xfId="1" applyFont="1" applyBorder="1" applyAlignment="1">
      <alignment vertical="center" wrapText="1"/>
    </xf>
    <xf numFmtId="0" fontId="11" fillId="0" borderId="59" xfId="1" applyFont="1" applyBorder="1" applyAlignment="1">
      <alignment horizontal="center" vertical="center" wrapText="1"/>
    </xf>
    <xf numFmtId="0" fontId="11" fillId="9" borderId="57" xfId="1" applyFont="1" applyFill="1" applyBorder="1" applyAlignment="1">
      <alignment horizontal="left" vertical="center" wrapText="1"/>
    </xf>
    <xf numFmtId="167" fontId="11" fillId="9" borderId="58" xfId="1" applyNumberFormat="1" applyFont="1" applyFill="1" applyBorder="1" applyAlignment="1">
      <alignment horizontal="center" vertical="center" wrapText="1"/>
    </xf>
    <xf numFmtId="10" fontId="11" fillId="0" borderId="58" xfId="1" applyNumberFormat="1" applyFont="1" applyBorder="1" applyAlignment="1">
      <alignment horizontal="center" vertical="center" wrapText="1"/>
    </xf>
    <xf numFmtId="10" fontId="11" fillId="5" borderId="59" xfId="1" applyNumberFormat="1" applyFont="1" applyFill="1" applyBorder="1" applyAlignment="1">
      <alignment horizontal="center" vertical="center" wrapText="1"/>
    </xf>
    <xf numFmtId="0" fontId="11" fillId="0" borderId="60" xfId="1" applyFont="1" applyBorder="1" applyAlignment="1">
      <alignment horizontal="right" vertical="center" wrapText="1" readingOrder="2"/>
    </xf>
    <xf numFmtId="0" fontId="11" fillId="10" borderId="57" xfId="1" applyFont="1" applyFill="1" applyBorder="1" applyAlignment="1">
      <alignment vertical="center" wrapText="1"/>
    </xf>
    <xf numFmtId="2" fontId="11" fillId="10" borderId="58" xfId="1" applyNumberFormat="1" applyFont="1" applyFill="1" applyBorder="1" applyAlignment="1">
      <alignment horizontal="center" vertical="center" wrapText="1"/>
    </xf>
    <xf numFmtId="0" fontId="11" fillId="10" borderId="58" xfId="1" applyFont="1" applyFill="1" applyBorder="1" applyAlignment="1">
      <alignment horizontal="center" vertical="center" wrapText="1"/>
    </xf>
    <xf numFmtId="2" fontId="11" fillId="10" borderId="59" xfId="1" applyNumberFormat="1" applyFont="1" applyFill="1" applyBorder="1" applyAlignment="1">
      <alignment horizontal="center" vertical="center" wrapText="1"/>
    </xf>
    <xf numFmtId="4" fontId="11" fillId="10" borderId="59" xfId="1" applyNumberFormat="1" applyFont="1" applyFill="1" applyBorder="1" applyAlignment="1">
      <alignment horizontal="center" vertical="center" wrapText="1"/>
    </xf>
    <xf numFmtId="0" fontId="11" fillId="10" borderId="60" xfId="1" applyFont="1" applyFill="1" applyBorder="1" applyAlignment="1">
      <alignment horizontal="right" vertical="center" wrapText="1"/>
    </xf>
    <xf numFmtId="2" fontId="11" fillId="0" borderId="58" xfId="1" applyNumberFormat="1" applyFont="1" applyBorder="1" applyAlignment="1">
      <alignment horizontal="center" vertical="center" wrapText="1"/>
    </xf>
    <xf numFmtId="2" fontId="11" fillId="5" borderId="59" xfId="1" applyNumberFormat="1" applyFont="1" applyFill="1" applyBorder="1" applyAlignment="1">
      <alignment horizontal="center" vertical="center" wrapText="1"/>
    </xf>
    <xf numFmtId="4" fontId="11" fillId="0" borderId="59" xfId="1" applyNumberFormat="1" applyFont="1" applyBorder="1" applyAlignment="1">
      <alignment horizontal="center" vertical="center" wrapText="1"/>
    </xf>
    <xf numFmtId="166" fontId="11" fillId="9" borderId="58" xfId="1" applyNumberFormat="1" applyFont="1" applyFill="1" applyBorder="1" applyAlignment="1">
      <alignment horizontal="center" vertical="center" wrapText="1"/>
    </xf>
    <xf numFmtId="166" fontId="11" fillId="0" borderId="58" xfId="1" applyNumberFormat="1" applyFont="1" applyBorder="1" applyAlignment="1">
      <alignment horizontal="center" vertical="center" wrapText="1"/>
    </xf>
    <xf numFmtId="2" fontId="11" fillId="5" borderId="58" xfId="1" applyNumberFormat="1" applyFont="1" applyFill="1" applyBorder="1" applyAlignment="1">
      <alignment horizontal="center" vertical="center" wrapText="1"/>
    </xf>
    <xf numFmtId="4" fontId="11" fillId="0" borderId="58" xfId="1" applyNumberFormat="1" applyFont="1" applyBorder="1" applyAlignment="1">
      <alignment horizontal="center" vertical="center" wrapText="1"/>
    </xf>
    <xf numFmtId="0" fontId="11" fillId="11" borderId="57" xfId="1" applyFont="1" applyFill="1" applyBorder="1" applyAlignment="1">
      <alignment vertical="center" wrapText="1"/>
    </xf>
    <xf numFmtId="166" fontId="11" fillId="11" borderId="58" xfId="1" applyNumberFormat="1" applyFont="1" applyFill="1" applyBorder="1" applyAlignment="1">
      <alignment horizontal="center" vertical="center" wrapText="1"/>
    </xf>
    <xf numFmtId="3" fontId="11" fillId="11" borderId="58" xfId="1" applyNumberFormat="1" applyFont="1" applyFill="1" applyBorder="1" applyAlignment="1">
      <alignment horizontal="center" vertical="center" wrapText="1"/>
    </xf>
    <xf numFmtId="0" fontId="11" fillId="12" borderId="57" xfId="1" applyFont="1" applyFill="1" applyBorder="1" applyAlignment="1">
      <alignment vertical="center" wrapText="1"/>
    </xf>
    <xf numFmtId="3" fontId="11" fillId="12" borderId="58" xfId="1" applyNumberFormat="1" applyFont="1" applyFill="1" applyBorder="1" applyAlignment="1">
      <alignment horizontal="center" vertical="center" wrapText="1"/>
    </xf>
    <xf numFmtId="9" fontId="11" fillId="11" borderId="58" xfId="2" applyFont="1" applyFill="1" applyBorder="1" applyAlignment="1">
      <alignment horizontal="center" vertical="center" wrapText="1"/>
    </xf>
    <xf numFmtId="9" fontId="11" fillId="12" borderId="58" xfId="2" applyFont="1" applyFill="1" applyBorder="1" applyAlignment="1">
      <alignment horizontal="center" vertical="center" wrapText="1"/>
    </xf>
    <xf numFmtId="0" fontId="11" fillId="12" borderId="60" xfId="1" applyFont="1" applyFill="1" applyBorder="1" applyAlignment="1">
      <alignment horizontal="right" vertical="center" wrapText="1"/>
    </xf>
    <xf numFmtId="167" fontId="11" fillId="12" borderId="58" xfId="2" applyNumberFormat="1" applyFont="1" applyFill="1" applyBorder="1" applyAlignment="1">
      <alignment horizontal="center" vertical="center" wrapText="1"/>
    </xf>
    <xf numFmtId="0" fontId="11" fillId="0" borderId="57" xfId="1" applyFont="1" applyBorder="1" applyAlignment="1">
      <alignment horizontal="left" vertical="center" wrapText="1"/>
    </xf>
    <xf numFmtId="0" fontId="6" fillId="0" borderId="1" xfId="1"/>
    <xf numFmtId="0" fontId="11" fillId="13" borderId="57" xfId="1" applyFont="1" applyFill="1" applyBorder="1" applyAlignment="1">
      <alignment vertical="center" wrapText="1"/>
    </xf>
    <xf numFmtId="3" fontId="11" fillId="13" borderId="58" xfId="1" applyNumberFormat="1" applyFont="1" applyFill="1" applyBorder="1" applyAlignment="1">
      <alignment horizontal="center" vertical="center" wrapText="1"/>
    </xf>
    <xf numFmtId="4" fontId="11" fillId="13" borderId="58" xfId="1" applyNumberFormat="1" applyFont="1" applyFill="1" applyBorder="1" applyAlignment="1">
      <alignment horizontal="center" vertical="center" wrapText="1"/>
    </xf>
    <xf numFmtId="4" fontId="11" fillId="6" borderId="58" xfId="1" applyNumberFormat="1" applyFont="1" applyFill="1" applyBorder="1" applyAlignment="1">
      <alignment horizontal="center" vertical="center" wrapText="1"/>
    </xf>
    <xf numFmtId="2" fontId="11" fillId="6" borderId="59" xfId="1" applyNumberFormat="1" applyFont="1" applyFill="1" applyBorder="1" applyAlignment="1">
      <alignment horizontal="center" vertical="center" wrapText="1"/>
    </xf>
    <xf numFmtId="0" fontId="11" fillId="6" borderId="59" xfId="1" applyFont="1" applyFill="1" applyBorder="1" applyAlignment="1">
      <alignment horizontal="center" vertical="center" wrapText="1"/>
    </xf>
    <xf numFmtId="10" fontId="11" fillId="13" borderId="58" xfId="2" applyNumberFormat="1" applyFont="1" applyFill="1" applyBorder="1" applyAlignment="1">
      <alignment horizontal="center" vertical="center" wrapText="1"/>
    </xf>
    <xf numFmtId="10" fontId="11" fillId="6" borderId="58" xfId="2" applyNumberFormat="1" applyFont="1" applyFill="1" applyBorder="1" applyAlignment="1">
      <alignment horizontal="center" vertical="center" wrapText="1"/>
    </xf>
    <xf numFmtId="10" fontId="11" fillId="6" borderId="59" xfId="2" applyNumberFormat="1" applyFont="1" applyFill="1" applyBorder="1" applyAlignment="1">
      <alignment horizontal="center" vertical="center" wrapText="1"/>
    </xf>
    <xf numFmtId="10" fontId="11" fillId="6" borderId="59" xfId="1" applyNumberFormat="1" applyFont="1" applyFill="1" applyBorder="1" applyAlignment="1">
      <alignment horizontal="center" vertical="center" wrapText="1"/>
    </xf>
    <xf numFmtId="167" fontId="11" fillId="13" borderId="58" xfId="2" applyNumberFormat="1" applyFont="1" applyFill="1" applyBorder="1" applyAlignment="1">
      <alignment horizontal="center" vertical="center" wrapText="1"/>
    </xf>
    <xf numFmtId="167" fontId="11" fillId="6" borderId="58" xfId="2" applyNumberFormat="1" applyFont="1" applyFill="1" applyBorder="1" applyAlignment="1">
      <alignment horizontal="center" vertical="center" wrapText="1"/>
    </xf>
    <xf numFmtId="0" fontId="11" fillId="14" borderId="57" xfId="1" applyFont="1" applyFill="1" applyBorder="1" applyAlignment="1">
      <alignment vertical="center" wrapText="1"/>
    </xf>
    <xf numFmtId="3" fontId="11" fillId="14" borderId="58" xfId="1" applyNumberFormat="1" applyFont="1" applyFill="1" applyBorder="1" applyAlignment="1">
      <alignment horizontal="center" vertical="center" wrapText="1"/>
    </xf>
    <xf numFmtId="0" fontId="11" fillId="14" borderId="61" xfId="1" applyFont="1" applyFill="1" applyBorder="1" applyAlignment="1">
      <alignment vertical="center" wrapText="1"/>
    </xf>
    <xf numFmtId="167" fontId="11" fillId="14" borderId="62" xfId="2" applyNumberFormat="1" applyFont="1" applyFill="1" applyBorder="1" applyAlignment="1">
      <alignment horizontal="center" vertical="center" wrapText="1"/>
    </xf>
    <xf numFmtId="167" fontId="11" fillId="0" borderId="62" xfId="2" applyNumberFormat="1" applyFont="1" applyFill="1" applyBorder="1" applyAlignment="1">
      <alignment horizontal="center" vertical="center" wrapText="1"/>
    </xf>
    <xf numFmtId="0" fontId="11" fillId="0" borderId="63" xfId="1" applyFont="1" applyBorder="1" applyAlignment="1">
      <alignment horizontal="right" vertical="center" wrapText="1"/>
    </xf>
    <xf numFmtId="0" fontId="8" fillId="0" borderId="1" xfId="1" applyFont="1" applyAlignment="1">
      <alignment vertical="center"/>
    </xf>
    <xf numFmtId="0" fontId="8" fillId="0" borderId="1" xfId="1" applyFont="1" applyAlignment="1">
      <alignment horizontal="center" vertical="center"/>
    </xf>
    <xf numFmtId="3" fontId="8" fillId="0" borderId="1" xfId="1" applyNumberFormat="1" applyFont="1" applyAlignment="1">
      <alignment horizontal="center" vertical="center"/>
    </xf>
    <xf numFmtId="0" fontId="7" fillId="0" borderId="1" xfId="1" applyFont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1" fillId="0" borderId="20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vertical="top" textRotation="90"/>
    </xf>
    <xf numFmtId="0" fontId="2" fillId="2" borderId="6" xfId="0" applyFont="1" applyFill="1" applyBorder="1" applyAlignment="1">
      <alignment vertical="top"/>
    </xf>
    <xf numFmtId="0" fontId="2" fillId="3" borderId="24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3" borderId="31" xfId="0" applyFont="1" applyFill="1" applyBorder="1" applyAlignment="1">
      <alignment vertical="top" wrapText="1"/>
    </xf>
    <xf numFmtId="0" fontId="2" fillId="2" borderId="7" xfId="0" applyFont="1" applyFill="1" applyBorder="1" applyAlignment="1">
      <alignment wrapText="1"/>
    </xf>
    <xf numFmtId="0" fontId="1" fillId="2" borderId="12" xfId="0" applyFont="1" applyFill="1" applyBorder="1" applyAlignment="1">
      <alignment vertical="top" textRotation="90" wrapText="1"/>
    </xf>
    <xf numFmtId="0" fontId="4" fillId="2" borderId="38" xfId="0" applyFont="1" applyFill="1" applyBorder="1" applyAlignment="1">
      <alignment vertical="top" textRotation="90" wrapText="1"/>
    </xf>
    <xf numFmtId="0" fontId="2" fillId="3" borderId="49" xfId="0" applyFont="1" applyFill="1" applyBorder="1" applyAlignment="1">
      <alignment vertical="top"/>
    </xf>
    <xf numFmtId="0" fontId="2" fillId="2" borderId="37" xfId="0" applyFont="1" applyFill="1" applyBorder="1" applyAlignment="1">
      <alignment vertical="top" textRotation="90" wrapText="1"/>
    </xf>
    <xf numFmtId="0" fontId="2" fillId="2" borderId="37" xfId="0" applyFont="1" applyFill="1" applyBorder="1" applyAlignment="1">
      <alignment vertical="top" wrapText="1"/>
    </xf>
    <xf numFmtId="0" fontId="2" fillId="0" borderId="49" xfId="0" applyFont="1" applyBorder="1" applyAlignment="1">
      <alignment vertical="top"/>
    </xf>
  </cellXfs>
  <cellStyles count="5">
    <cellStyle name="Comma 2" xfId="4" xr:uid="{A50C6314-9CBB-48C8-BB14-8FBDDE6E1FAC}"/>
    <cellStyle name="Normal" xfId="0" builtinId="0"/>
    <cellStyle name="Normal 2" xfId="1" xr:uid="{F8ADDE7C-F28B-45BE-BD8E-606D5D2C0D27}"/>
    <cellStyle name="Normal 3" xfId="3" xr:uid="{A6F8B761-41AC-4B88-B29C-F786080EA3E6}"/>
    <cellStyle name="Percent 2" xfId="2" xr:uid="{7B24DC4C-3894-4D28-BDBB-7B40D054F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0</xdr:rowOff>
    </xdr:from>
    <xdr:to>
      <xdr:col>1</xdr:col>
      <xdr:colOff>1252361</xdr:colOff>
      <xdr:row>3</xdr:row>
      <xdr:rowOff>33714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06B8E4-DE21-4B75-8AC7-56066F695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522" y="0"/>
          <a:ext cx="852311" cy="880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1619250</xdr:colOff>
      <xdr:row>0</xdr:row>
      <xdr:rowOff>31750</xdr:rowOff>
    </xdr:from>
    <xdr:to>
      <xdr:col>15</xdr:col>
      <xdr:colOff>2590800</xdr:colOff>
      <xdr:row>3</xdr:row>
      <xdr:rowOff>81973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4D638D7-34EC-491B-83E8-199FAECF5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05550" y="31750"/>
          <a:ext cx="971550" cy="894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High%20Health%20Council%203-6-2019/NHA%206/NHA%202016%20-2017/&#1575;&#1593;&#1575;&#1583;&#1577;%20&#1578;&#1602;&#1583;&#1610;&#1585;/N.H.A%20MATR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 2012"/>
      <sheetName val="Tab2 2012"/>
      <sheetName val="المؤشرات"/>
      <sheetName val="الوفر"/>
      <sheetName val="الادوية "/>
      <sheetName val="HH"/>
      <sheetName val="Tab 1 2015"/>
      <sheetName val="Tab 2 2015"/>
      <sheetName val="Re-Cap"/>
      <sheetName val="By Function"/>
      <sheetName val="Sheet1"/>
      <sheetName val="Sheet4"/>
      <sheetName val="ind 2"/>
      <sheetName val="PPT"/>
    </sheetNames>
    <sheetDataSet>
      <sheetData sheetId="0">
        <row r="28">
          <cell r="F28">
            <v>0.33615105092245473</v>
          </cell>
        </row>
      </sheetData>
      <sheetData sheetId="1">
        <row r="27">
          <cell r="H27">
            <v>1151400</v>
          </cell>
        </row>
      </sheetData>
      <sheetData sheetId="2">
        <row r="202">
          <cell r="AA202" t="str">
            <v>Female</v>
          </cell>
        </row>
      </sheetData>
      <sheetData sheetId="3" refreshError="1"/>
      <sheetData sheetId="4">
        <row r="33">
          <cell r="BE33">
            <v>550154562.18267107</v>
          </cell>
          <cell r="BK33">
            <v>593583734.87436509</v>
          </cell>
        </row>
      </sheetData>
      <sheetData sheetId="5">
        <row r="20">
          <cell r="AK20">
            <v>651044470.49355626</v>
          </cell>
        </row>
      </sheetData>
      <sheetData sheetId="6">
        <row r="28">
          <cell r="F28">
            <v>0.33886986251129675</v>
          </cell>
        </row>
      </sheetData>
      <sheetData sheetId="7">
        <row r="42">
          <cell r="Q42">
            <v>2566425649.7053175</v>
          </cell>
        </row>
      </sheetData>
      <sheetData sheetId="8">
        <row r="29">
          <cell r="AE29">
            <v>2192639078.5459495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nas almohtaseb" id="{3F8EA5B3-D335-4B74-911D-440C53A1167A}" userId="de60243b312e3601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0" dT="2022-01-15T14:34:00.67" personId="{3F8EA5B3-D335-4B74-911D-440C53A1167A}" id="{2517CE0A-5241-4A90-8FD7-86BFC532039C}">
    <text>This is should be exactly the same of above. However, the difference is due to that part of OOP that went to capital formation. The practical diffierence is nothing!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1C0C-5F6A-4D7F-8D03-405BABDFE6D1}">
  <sheetPr>
    <tabColor theme="9" tint="-0.249977111117893"/>
  </sheetPr>
  <dimension ref="B1:P71"/>
  <sheetViews>
    <sheetView tabSelected="1" zoomScale="72" zoomScaleNormal="50" zoomScalePageLayoutView="50" workbookViewId="0">
      <selection activeCell="B2" sqref="B2:P2"/>
    </sheetView>
  </sheetViews>
  <sheetFormatPr baseColWidth="10" defaultColWidth="9.1640625" defaultRowHeight="18" x14ac:dyDescent="0.2"/>
  <cols>
    <col min="1" max="1" width="1.6640625" style="120" customWidth="1"/>
    <col min="2" max="2" width="93.5" style="212" customWidth="1"/>
    <col min="3" max="3" width="25.5" style="212" bestFit="1" customWidth="1"/>
    <col min="4" max="7" width="26.1640625" style="212" bestFit="1" customWidth="1"/>
    <col min="8" max="8" width="25.5" style="212" bestFit="1" customWidth="1"/>
    <col min="9" max="9" width="26.1640625" style="213" bestFit="1" customWidth="1"/>
    <col min="10" max="10" width="25.5" style="212" bestFit="1" customWidth="1"/>
    <col min="11" max="11" width="26.1640625" style="212" bestFit="1" customWidth="1"/>
    <col min="12" max="12" width="25.5" style="212" bestFit="1" customWidth="1"/>
    <col min="13" max="13" width="25.5" style="214" customWidth="1"/>
    <col min="14" max="14" width="25.5" style="212" customWidth="1"/>
    <col min="15" max="15" width="25.1640625" style="212" bestFit="1" customWidth="1"/>
    <col min="16" max="16" width="61.5" style="212" bestFit="1" customWidth="1"/>
    <col min="17" max="16384" width="9.1640625" style="120"/>
  </cols>
  <sheetData>
    <row r="1" spans="2:16" ht="23" x14ac:dyDescent="0.2">
      <c r="B1" s="215" t="s">
        <v>1193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</row>
    <row r="2" spans="2:16" ht="24" thickBot="1" x14ac:dyDescent="0.25">
      <c r="B2" s="216" t="s">
        <v>1194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2:16" ht="20" x14ac:dyDescent="0.2">
      <c r="B3" s="121"/>
      <c r="C3" s="122">
        <v>2019</v>
      </c>
      <c r="D3" s="122">
        <v>2018</v>
      </c>
      <c r="E3" s="122">
        <v>2017</v>
      </c>
      <c r="F3" s="122">
        <v>2016</v>
      </c>
      <c r="G3" s="122">
        <v>2015</v>
      </c>
      <c r="H3" s="122">
        <v>2014</v>
      </c>
      <c r="I3" s="122">
        <v>2013</v>
      </c>
      <c r="J3" s="122">
        <v>2012</v>
      </c>
      <c r="K3" s="123">
        <v>2011</v>
      </c>
      <c r="L3" s="123">
        <v>2010</v>
      </c>
      <c r="M3" s="124">
        <v>2009</v>
      </c>
      <c r="N3" s="123">
        <v>2008</v>
      </c>
      <c r="O3" s="123">
        <v>2007</v>
      </c>
      <c r="P3" s="125"/>
    </row>
    <row r="4" spans="2:16" ht="19" x14ac:dyDescent="0.2">
      <c r="B4" s="126" t="s">
        <v>1195</v>
      </c>
      <c r="C4" s="127">
        <v>10554000</v>
      </c>
      <c r="D4" s="127">
        <v>10309000</v>
      </c>
      <c r="E4" s="127">
        <v>10053000</v>
      </c>
      <c r="F4" s="127">
        <v>9798000</v>
      </c>
      <c r="G4" s="127">
        <v>9532000</v>
      </c>
      <c r="H4" s="127">
        <v>8804000</v>
      </c>
      <c r="I4" s="127">
        <v>8114000</v>
      </c>
      <c r="J4" s="128">
        <v>6388000</v>
      </c>
      <c r="K4" s="128">
        <v>6249000</v>
      </c>
      <c r="L4" s="128">
        <v>6113000</v>
      </c>
      <c r="M4" s="129">
        <v>5980000</v>
      </c>
      <c r="N4" s="130">
        <v>5850000</v>
      </c>
      <c r="O4" s="130">
        <v>5723000</v>
      </c>
      <c r="P4" s="131" t="s">
        <v>1196</v>
      </c>
    </row>
    <row r="5" spans="2:16" ht="19" x14ac:dyDescent="0.2">
      <c r="B5" s="126" t="s">
        <v>1197</v>
      </c>
      <c r="C5" s="127">
        <v>31597000000</v>
      </c>
      <c r="D5" s="127">
        <v>30482000000</v>
      </c>
      <c r="E5" s="127">
        <v>29400000000</v>
      </c>
      <c r="F5" s="127">
        <v>28324000000</v>
      </c>
      <c r="G5" s="127">
        <v>27397000000</v>
      </c>
      <c r="H5" s="127">
        <v>26162000000</v>
      </c>
      <c r="I5" s="127">
        <v>24463000000</v>
      </c>
      <c r="J5" s="130">
        <v>22461000000</v>
      </c>
      <c r="K5" s="130">
        <v>20962000000</v>
      </c>
      <c r="L5" s="130">
        <v>19265000000</v>
      </c>
      <c r="M5" s="130">
        <v>17422000000</v>
      </c>
      <c r="N5" s="130">
        <v>16080000000</v>
      </c>
      <c r="O5" s="132">
        <v>11225300000</v>
      </c>
      <c r="P5" s="131" t="s">
        <v>1198</v>
      </c>
    </row>
    <row r="6" spans="2:16" ht="19" x14ac:dyDescent="0.2">
      <c r="B6" s="126" t="s">
        <v>1199</v>
      </c>
      <c r="C6" s="127">
        <v>31602400000</v>
      </c>
      <c r="D6" s="127">
        <v>30340000000</v>
      </c>
      <c r="E6" s="127">
        <v>29253700000</v>
      </c>
      <c r="F6" s="127">
        <v>28106700000</v>
      </c>
      <c r="G6" s="133">
        <v>26289600000</v>
      </c>
      <c r="H6" s="133">
        <v>25141200000</v>
      </c>
      <c r="I6" s="133">
        <v>23611200000</v>
      </c>
      <c r="J6" s="132">
        <v>21749300000</v>
      </c>
      <c r="K6" s="132">
        <v>20349000000</v>
      </c>
      <c r="L6" s="132">
        <v>18697300000</v>
      </c>
      <c r="M6" s="132">
        <v>17340500000</v>
      </c>
      <c r="N6" s="132">
        <v>16602000000</v>
      </c>
      <c r="O6" s="132">
        <v>11817400000</v>
      </c>
      <c r="P6" s="131" t="s">
        <v>1200</v>
      </c>
    </row>
    <row r="7" spans="2:16" ht="19" x14ac:dyDescent="0.2">
      <c r="B7" s="126" t="s">
        <v>1201</v>
      </c>
      <c r="C7" s="134">
        <f t="shared" ref="C7:O7" si="0">C5/C4</f>
        <v>2993.8411976501802</v>
      </c>
      <c r="D7" s="134">
        <f t="shared" si="0"/>
        <v>2956.8338345135317</v>
      </c>
      <c r="E7" s="134">
        <f t="shared" si="0"/>
        <v>2924.5001492091915</v>
      </c>
      <c r="F7" s="134">
        <f t="shared" si="0"/>
        <v>2890.7940395999185</v>
      </c>
      <c r="G7" s="134">
        <f t="shared" si="0"/>
        <v>2874.2131766680654</v>
      </c>
      <c r="H7" s="134">
        <f t="shared" si="0"/>
        <v>2971.6038164470697</v>
      </c>
      <c r="I7" s="134">
        <f t="shared" si="0"/>
        <v>3014.9124969189056</v>
      </c>
      <c r="J7" s="134">
        <f t="shared" si="0"/>
        <v>3516.1239824671256</v>
      </c>
      <c r="K7" s="134">
        <f t="shared" si="0"/>
        <v>3354.456713074092</v>
      </c>
      <c r="L7" s="134">
        <f t="shared" si="0"/>
        <v>3151.48045149681</v>
      </c>
      <c r="M7" s="134">
        <f t="shared" si="0"/>
        <v>2913.3779264214045</v>
      </c>
      <c r="N7" s="134">
        <f t="shared" si="0"/>
        <v>2748.7179487179487</v>
      </c>
      <c r="O7" s="134">
        <f t="shared" si="0"/>
        <v>1961.4363096278175</v>
      </c>
      <c r="P7" s="131" t="s">
        <v>1202</v>
      </c>
    </row>
    <row r="8" spans="2:16" x14ac:dyDescent="0.2">
      <c r="B8" s="126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31"/>
    </row>
    <row r="9" spans="2:16" ht="19" x14ac:dyDescent="0.2">
      <c r="B9" s="135" t="s">
        <v>1203</v>
      </c>
      <c r="C9" s="136">
        <f t="shared" ref="C9:O9" si="1">SUM(C11,C10)</f>
        <v>2336787839.3134918</v>
      </c>
      <c r="D9" s="136">
        <f t="shared" si="1"/>
        <v>2251672469.9294333</v>
      </c>
      <c r="E9" s="136">
        <f t="shared" si="1"/>
        <v>2320017950.4325957</v>
      </c>
      <c r="F9" s="136">
        <f t="shared" si="1"/>
        <v>2140821864.3305404</v>
      </c>
      <c r="G9" s="136">
        <f t="shared" si="1"/>
        <v>1972311867</v>
      </c>
      <c r="H9" s="136">
        <f t="shared" si="1"/>
        <v>1873978602</v>
      </c>
      <c r="I9" s="136">
        <f t="shared" si="1"/>
        <v>1697602482</v>
      </c>
      <c r="J9" s="136">
        <f t="shared" si="1"/>
        <v>1519534304</v>
      </c>
      <c r="K9" s="136">
        <f t="shared" si="1"/>
        <v>1433023016</v>
      </c>
      <c r="L9" s="136">
        <f t="shared" si="1"/>
        <v>1361361533</v>
      </c>
      <c r="M9" s="136">
        <f t="shared" si="1"/>
        <v>1439272933</v>
      </c>
      <c r="N9" s="136">
        <f t="shared" si="1"/>
        <v>1294768650</v>
      </c>
      <c r="O9" s="136">
        <f t="shared" si="1"/>
        <v>993627879</v>
      </c>
      <c r="P9" s="137" t="s">
        <v>1204</v>
      </c>
    </row>
    <row r="10" spans="2:16" ht="19" x14ac:dyDescent="0.2">
      <c r="B10" s="138" t="s">
        <v>1205</v>
      </c>
      <c r="C10" s="139">
        <v>2234680938.6294918</v>
      </c>
      <c r="D10" s="139">
        <v>2150259826.1875296</v>
      </c>
      <c r="E10" s="139">
        <v>2100299297.5307722</v>
      </c>
      <c r="F10" s="139">
        <v>1976007255.1919336</v>
      </c>
      <c r="G10" s="139">
        <v>1767278115</v>
      </c>
      <c r="H10" s="139">
        <v>1762833488</v>
      </c>
      <c r="I10" s="139">
        <v>1589220911</v>
      </c>
      <c r="J10" s="139">
        <v>1432065598</v>
      </c>
      <c r="K10" s="139">
        <v>1326016919</v>
      </c>
      <c r="L10" s="139">
        <v>1239403175</v>
      </c>
      <c r="M10" s="139">
        <v>1292749944</v>
      </c>
      <c r="N10" s="139">
        <v>1179107698</v>
      </c>
      <c r="O10" s="139">
        <v>890791479</v>
      </c>
      <c r="P10" s="140" t="s">
        <v>1206</v>
      </c>
    </row>
    <row r="11" spans="2:16" ht="19" x14ac:dyDescent="0.2">
      <c r="B11" s="135" t="s">
        <v>1207</v>
      </c>
      <c r="C11" s="136">
        <v>102106900.68399999</v>
      </c>
      <c r="D11" s="136">
        <v>101412643.74190398</v>
      </c>
      <c r="E11" s="136">
        <v>219718652.90182358</v>
      </c>
      <c r="F11" s="136">
        <v>164814609.13860673</v>
      </c>
      <c r="G11" s="136">
        <v>205033752</v>
      </c>
      <c r="H11" s="136">
        <v>111145114</v>
      </c>
      <c r="I11" s="136">
        <v>108381571</v>
      </c>
      <c r="J11" s="136">
        <v>87468706</v>
      </c>
      <c r="K11" s="141">
        <v>107006097</v>
      </c>
      <c r="L11" s="141">
        <v>121958358</v>
      </c>
      <c r="M11" s="142">
        <v>146522989</v>
      </c>
      <c r="N11" s="142">
        <v>115660952</v>
      </c>
      <c r="O11" s="141">
        <v>102836400</v>
      </c>
      <c r="P11" s="137" t="s">
        <v>1208</v>
      </c>
    </row>
    <row r="12" spans="2:16" x14ac:dyDescent="0.2">
      <c r="B12" s="135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43"/>
      <c r="N12" s="143"/>
      <c r="O12" s="136"/>
      <c r="P12" s="137"/>
    </row>
    <row r="13" spans="2:16" ht="19" x14ac:dyDescent="0.2">
      <c r="B13" s="135" t="s">
        <v>1209</v>
      </c>
      <c r="C13" s="136">
        <f t="shared" ref="C13:O13" si="2">SUM(C9)/C4</f>
        <v>221.4125297814565</v>
      </c>
      <c r="D13" s="136">
        <f t="shared" si="2"/>
        <v>218.41812687258059</v>
      </c>
      <c r="E13" s="136">
        <f t="shared" si="2"/>
        <v>230.77866810231728</v>
      </c>
      <c r="F13" s="136">
        <f t="shared" si="2"/>
        <v>218.49580162589717</v>
      </c>
      <c r="G13" s="136">
        <f t="shared" si="2"/>
        <v>206.91479930759547</v>
      </c>
      <c r="H13" s="136">
        <f t="shared" si="2"/>
        <v>212.85536142662426</v>
      </c>
      <c r="I13" s="136">
        <f t="shared" si="2"/>
        <v>209.21894035001233</v>
      </c>
      <c r="J13" s="136">
        <f t="shared" si="2"/>
        <v>237.87324733876017</v>
      </c>
      <c r="K13" s="136">
        <f t="shared" si="2"/>
        <v>229.32037381981118</v>
      </c>
      <c r="L13" s="136">
        <f t="shared" si="2"/>
        <v>222.69941648944871</v>
      </c>
      <c r="M13" s="136">
        <f t="shared" si="2"/>
        <v>240.6810924749164</v>
      </c>
      <c r="N13" s="136">
        <f t="shared" si="2"/>
        <v>221.32797435897436</v>
      </c>
      <c r="O13" s="136">
        <f t="shared" si="2"/>
        <v>173.62010816005591</v>
      </c>
      <c r="P13" s="137" t="s">
        <v>1210</v>
      </c>
    </row>
    <row r="14" spans="2:16" ht="19" x14ac:dyDescent="0.2">
      <c r="B14" s="135" t="s">
        <v>1211</v>
      </c>
      <c r="C14" s="136">
        <f t="shared" ref="C14:O14" si="3">SUM(C10)/C4</f>
        <v>211.73781870660335</v>
      </c>
      <c r="D14" s="136">
        <f t="shared" si="3"/>
        <v>208.58083482273059</v>
      </c>
      <c r="E14" s="136">
        <f t="shared" si="3"/>
        <v>208.92263976233684</v>
      </c>
      <c r="F14" s="136">
        <f t="shared" si="3"/>
        <v>201.67455145865827</v>
      </c>
      <c r="G14" s="136">
        <f t="shared" si="3"/>
        <v>185.40475398657154</v>
      </c>
      <c r="H14" s="136">
        <f t="shared" si="3"/>
        <v>200.23097319400273</v>
      </c>
      <c r="I14" s="136">
        <f t="shared" si="3"/>
        <v>195.86158627064333</v>
      </c>
      <c r="J14" s="136">
        <f t="shared" si="3"/>
        <v>224.18058829054476</v>
      </c>
      <c r="K14" s="136">
        <f t="shared" si="3"/>
        <v>212.19665850536086</v>
      </c>
      <c r="L14" s="136">
        <f t="shared" si="3"/>
        <v>202.7487608375593</v>
      </c>
      <c r="M14" s="136">
        <f t="shared" si="3"/>
        <v>216.17892040133779</v>
      </c>
      <c r="N14" s="136">
        <f t="shared" si="3"/>
        <v>201.55687145299146</v>
      </c>
      <c r="O14" s="136">
        <f t="shared" si="3"/>
        <v>155.65114083522627</v>
      </c>
      <c r="P14" s="137" t="s">
        <v>1212</v>
      </c>
    </row>
    <row r="15" spans="2:16" ht="19" x14ac:dyDescent="0.2">
      <c r="B15" s="135" t="s">
        <v>1213</v>
      </c>
      <c r="C15" s="136">
        <f t="shared" ref="C15:O15" si="4">SUM(C11)/C4</f>
        <v>9.6747110748531355</v>
      </c>
      <c r="D15" s="136">
        <f t="shared" si="4"/>
        <v>9.8372920498500314</v>
      </c>
      <c r="E15" s="136">
        <f t="shared" si="4"/>
        <v>21.856028339980462</v>
      </c>
      <c r="F15" s="136">
        <f t="shared" si="4"/>
        <v>16.821250167238897</v>
      </c>
      <c r="G15" s="136">
        <f t="shared" si="4"/>
        <v>21.51004532102392</v>
      </c>
      <c r="H15" s="136">
        <f t="shared" si="4"/>
        <v>12.624388232621536</v>
      </c>
      <c r="I15" s="136">
        <f t="shared" si="4"/>
        <v>13.357354079368992</v>
      </c>
      <c r="J15" s="136">
        <f t="shared" si="4"/>
        <v>13.692659048215404</v>
      </c>
      <c r="K15" s="136">
        <f t="shared" si="4"/>
        <v>17.123715314450312</v>
      </c>
      <c r="L15" s="136">
        <f t="shared" si="4"/>
        <v>19.950655651889416</v>
      </c>
      <c r="M15" s="136">
        <f t="shared" si="4"/>
        <v>24.502172073578596</v>
      </c>
      <c r="N15" s="136">
        <f t="shared" si="4"/>
        <v>19.771102905982907</v>
      </c>
      <c r="O15" s="136">
        <f t="shared" si="4"/>
        <v>17.968967324829634</v>
      </c>
      <c r="P15" s="137" t="s">
        <v>1214</v>
      </c>
    </row>
    <row r="16" spans="2:16" x14ac:dyDescent="0.2">
      <c r="B16" s="135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7"/>
    </row>
    <row r="17" spans="2:16" ht="19" x14ac:dyDescent="0.2">
      <c r="B17" s="135" t="s">
        <v>1215</v>
      </c>
      <c r="C17" s="144">
        <f t="shared" ref="C17:O17" si="5">SUM(C9)/C5</f>
        <v>7.3956003396319012E-2</v>
      </c>
      <c r="D17" s="144">
        <f t="shared" si="5"/>
        <v>7.3868921656368783E-2</v>
      </c>
      <c r="E17" s="144">
        <f t="shared" si="5"/>
        <v>7.8912175184782163E-2</v>
      </c>
      <c r="F17" s="144">
        <f t="shared" si="5"/>
        <v>7.5583316774839024E-2</v>
      </c>
      <c r="G17" s="144">
        <f t="shared" si="5"/>
        <v>7.1990067051136988E-2</v>
      </c>
      <c r="H17" s="144">
        <f t="shared" si="5"/>
        <v>7.1629791376806057E-2</v>
      </c>
      <c r="I17" s="144">
        <f t="shared" si="5"/>
        <v>6.9394697379716305E-2</v>
      </c>
      <c r="J17" s="144">
        <f t="shared" si="5"/>
        <v>6.7652121633052842E-2</v>
      </c>
      <c r="K17" s="144">
        <f t="shared" si="5"/>
        <v>6.8362895525236139E-2</v>
      </c>
      <c r="L17" s="144">
        <f t="shared" si="5"/>
        <v>7.0665015987542171E-2</v>
      </c>
      <c r="M17" s="144">
        <f t="shared" si="5"/>
        <v>8.2612382791872344E-2</v>
      </c>
      <c r="N17" s="144">
        <f t="shared" si="5"/>
        <v>8.0520438432835822E-2</v>
      </c>
      <c r="O17" s="144">
        <f t="shared" si="5"/>
        <v>8.851682173304945E-2</v>
      </c>
      <c r="P17" s="137" t="s">
        <v>1216</v>
      </c>
    </row>
    <row r="18" spans="2:16" ht="19" x14ac:dyDescent="0.2">
      <c r="B18" s="135" t="s">
        <v>1217</v>
      </c>
      <c r="C18" s="145">
        <f t="shared" ref="C18:O18" si="6">SUM(C10)/C5</f>
        <v>7.0724465570449466E-2</v>
      </c>
      <c r="D18" s="145">
        <f t="shared" si="6"/>
        <v>7.0541953486894876E-2</v>
      </c>
      <c r="E18" s="145">
        <f t="shared" si="6"/>
        <v>7.1438751616692928E-2</v>
      </c>
      <c r="F18" s="145">
        <f t="shared" si="6"/>
        <v>6.9764413754834539E-2</v>
      </c>
      <c r="G18" s="145">
        <f t="shared" si="6"/>
        <v>6.4506264007008068E-2</v>
      </c>
      <c r="H18" s="145">
        <f t="shared" si="6"/>
        <v>6.7381449736258689E-2</v>
      </c>
      <c r="I18" s="145">
        <f t="shared" si="6"/>
        <v>6.4964268936761646E-2</v>
      </c>
      <c r="J18" s="145">
        <f t="shared" si="6"/>
        <v>6.3757873558612704E-2</v>
      </c>
      <c r="K18" s="145">
        <f t="shared" si="6"/>
        <v>6.3258129901726939E-2</v>
      </c>
      <c r="L18" s="145">
        <f t="shared" si="6"/>
        <v>6.4334449779392677E-2</v>
      </c>
      <c r="M18" s="145">
        <f t="shared" si="6"/>
        <v>7.4202154976466539E-2</v>
      </c>
      <c r="N18" s="145">
        <f t="shared" si="6"/>
        <v>7.332759315920398E-2</v>
      </c>
      <c r="O18" s="146">
        <f t="shared" si="6"/>
        <v>7.9355694636223537E-2</v>
      </c>
      <c r="P18" s="137" t="s">
        <v>1218</v>
      </c>
    </row>
    <row r="19" spans="2:16" ht="19" x14ac:dyDescent="0.2">
      <c r="B19" s="135" t="s">
        <v>1219</v>
      </c>
      <c r="C19" s="147">
        <f t="shared" ref="C19:O19" si="7">SUM(C11)/C5</f>
        <v>3.2315378258695442E-3</v>
      </c>
      <c r="D19" s="147">
        <f t="shared" si="7"/>
        <v>3.3269681694739184E-3</v>
      </c>
      <c r="E19" s="147">
        <f t="shared" si="7"/>
        <v>7.4734235680892378E-3</v>
      </c>
      <c r="F19" s="147">
        <f t="shared" si="7"/>
        <v>5.818903020004474E-3</v>
      </c>
      <c r="G19" s="147">
        <f t="shared" si="7"/>
        <v>7.4838030441289191E-3</v>
      </c>
      <c r="H19" s="147">
        <f t="shared" si="7"/>
        <v>4.2483416405473592E-3</v>
      </c>
      <c r="I19" s="147">
        <f t="shared" si="7"/>
        <v>4.4304284429546661E-3</v>
      </c>
      <c r="J19" s="147">
        <f t="shared" si="7"/>
        <v>3.8942480744401406E-3</v>
      </c>
      <c r="K19" s="147">
        <f t="shared" si="7"/>
        <v>5.1047656235092068E-3</v>
      </c>
      <c r="L19" s="147">
        <f t="shared" si="7"/>
        <v>6.3305662081494943E-3</v>
      </c>
      <c r="M19" s="147">
        <f t="shared" si="7"/>
        <v>8.4102278154058081E-3</v>
      </c>
      <c r="N19" s="147">
        <f t="shared" si="7"/>
        <v>7.1928452736318409E-3</v>
      </c>
      <c r="O19" s="147">
        <f t="shared" si="7"/>
        <v>9.1611270968259204E-3</v>
      </c>
      <c r="P19" s="137" t="s">
        <v>1220</v>
      </c>
    </row>
    <row r="20" spans="2:16" ht="19" x14ac:dyDescent="0.2">
      <c r="B20" s="135" t="s">
        <v>1221</v>
      </c>
      <c r="C20" s="147">
        <f t="shared" ref="C20:H20" si="8">SUM(C9)/C6</f>
        <v>7.3943366304884808E-2</v>
      </c>
      <c r="D20" s="147">
        <f t="shared" si="8"/>
        <v>7.4214649635116453E-2</v>
      </c>
      <c r="E20" s="147">
        <f t="shared" si="8"/>
        <v>7.9306821032300037E-2</v>
      </c>
      <c r="F20" s="147">
        <f t="shared" si="8"/>
        <v>7.6167670496021966E-2</v>
      </c>
      <c r="G20" s="147">
        <f t="shared" si="8"/>
        <v>7.5022513351287207E-2</v>
      </c>
      <c r="H20" s="147">
        <f t="shared" si="8"/>
        <v>7.4538152594148255E-2</v>
      </c>
      <c r="I20" s="147">
        <v>7.9699999999999993E-2</v>
      </c>
      <c r="J20" s="147">
        <f>SUM(J9)/J6</f>
        <v>6.9865894718450713E-2</v>
      </c>
      <c r="K20" s="148">
        <f>SUM(K9)/K6</f>
        <v>7.0422281979458448E-2</v>
      </c>
      <c r="L20" s="148">
        <f>SUM(L9)/L6</f>
        <v>7.2810594738277723E-2</v>
      </c>
      <c r="M20" s="148">
        <f>SUM(M9)/M6</f>
        <v>8.3000659323548914E-2</v>
      </c>
      <c r="N20" s="148">
        <f>SUM(N9)/N6</f>
        <v>7.7988715215034338E-2</v>
      </c>
      <c r="O20" s="149">
        <v>8.5999999999999993E-2</v>
      </c>
      <c r="P20" s="137" t="s">
        <v>1222</v>
      </c>
    </row>
    <row r="21" spans="2:16" x14ac:dyDescent="0.2">
      <c r="B21" s="126"/>
      <c r="C21" s="150"/>
      <c r="D21" s="150"/>
      <c r="E21" s="150"/>
      <c r="F21" s="150"/>
      <c r="G21" s="150"/>
      <c r="H21" s="150"/>
      <c r="I21" s="150"/>
      <c r="J21" s="150"/>
      <c r="K21" s="151"/>
      <c r="L21" s="151"/>
      <c r="M21" s="151"/>
      <c r="N21" s="152"/>
      <c r="O21" s="153"/>
      <c r="P21" s="131"/>
    </row>
    <row r="22" spans="2:16" ht="19" x14ac:dyDescent="0.2">
      <c r="B22" s="154" t="s">
        <v>1223</v>
      </c>
      <c r="C22" s="155"/>
      <c r="D22" s="155"/>
      <c r="E22" s="155"/>
      <c r="F22" s="155"/>
      <c r="G22" s="150"/>
      <c r="H22" s="150"/>
      <c r="I22" s="150"/>
      <c r="J22" s="150"/>
      <c r="K22" s="151"/>
      <c r="L22" s="151"/>
      <c r="M22" s="151"/>
      <c r="N22" s="152"/>
      <c r="O22" s="153"/>
      <c r="P22" s="131"/>
    </row>
    <row r="23" spans="2:16" ht="19" x14ac:dyDescent="0.2">
      <c r="B23" s="154" t="s">
        <v>1224</v>
      </c>
      <c r="C23" s="156">
        <v>831219710</v>
      </c>
      <c r="D23" s="156">
        <v>799598650</v>
      </c>
      <c r="E23" s="156">
        <v>835005783.54986537</v>
      </c>
      <c r="F23" s="156">
        <v>799621213.34931099</v>
      </c>
      <c r="G23" s="150"/>
      <c r="H23" s="150"/>
      <c r="I23" s="150"/>
      <c r="J23" s="150"/>
      <c r="K23" s="151"/>
      <c r="L23" s="151"/>
      <c r="M23" s="151"/>
      <c r="N23" s="152"/>
      <c r="O23" s="153"/>
      <c r="P23" s="131"/>
    </row>
    <row r="24" spans="2:16" ht="19" x14ac:dyDescent="0.2">
      <c r="B24" s="154" t="s">
        <v>1225</v>
      </c>
      <c r="C24" s="156">
        <v>18402920</v>
      </c>
      <c r="D24" s="156">
        <v>14074530</v>
      </c>
      <c r="E24" s="156">
        <v>13497242</v>
      </c>
      <c r="F24" s="156">
        <v>16052212</v>
      </c>
      <c r="G24" s="150"/>
      <c r="H24" s="150"/>
      <c r="I24" s="150"/>
      <c r="J24" s="150"/>
      <c r="K24" s="151"/>
      <c r="L24" s="151"/>
      <c r="M24" s="151"/>
      <c r="N24" s="152"/>
      <c r="O24" s="153"/>
      <c r="P24" s="131"/>
    </row>
    <row r="25" spans="2:16" ht="19" x14ac:dyDescent="0.2">
      <c r="B25" s="154" t="s">
        <v>1226</v>
      </c>
      <c r="C25" s="156">
        <v>128526990.00000001</v>
      </c>
      <c r="D25" s="156">
        <v>124245610</v>
      </c>
      <c r="E25" s="156">
        <v>105987830.17242606</v>
      </c>
      <c r="F25" s="156">
        <v>104924619.73896343</v>
      </c>
      <c r="G25" s="150"/>
      <c r="H25" s="150"/>
      <c r="I25" s="150"/>
      <c r="J25" s="150"/>
      <c r="K25" s="151"/>
      <c r="L25" s="151"/>
      <c r="M25" s="151"/>
      <c r="N25" s="152"/>
      <c r="O25" s="153"/>
      <c r="P25" s="131"/>
    </row>
    <row r="26" spans="2:16" ht="19" x14ac:dyDescent="0.2">
      <c r="B26" s="154" t="s">
        <v>1227</v>
      </c>
      <c r="C26" s="156">
        <v>340594200</v>
      </c>
      <c r="D26" s="156">
        <v>334507910</v>
      </c>
      <c r="E26" s="156">
        <v>272869184.58564681</v>
      </c>
      <c r="F26" s="156">
        <v>258559018.4414987</v>
      </c>
      <c r="G26" s="150"/>
      <c r="H26" s="150"/>
      <c r="I26" s="150"/>
      <c r="J26" s="150"/>
      <c r="K26" s="151"/>
      <c r="L26" s="151"/>
      <c r="M26" s="151"/>
      <c r="N26" s="152"/>
      <c r="O26" s="153"/>
      <c r="P26" s="131"/>
    </row>
    <row r="27" spans="2:16" ht="19" x14ac:dyDescent="0.2">
      <c r="B27" s="154" t="s">
        <v>1228</v>
      </c>
      <c r="C27" s="156">
        <v>858110240</v>
      </c>
      <c r="D27" s="156">
        <v>822320229.99999988</v>
      </c>
      <c r="E27" s="156">
        <v>789777862.68537045</v>
      </c>
      <c r="F27" s="156">
        <v>719694538.76000762</v>
      </c>
      <c r="G27" s="150"/>
      <c r="H27" s="150"/>
      <c r="I27" s="150"/>
      <c r="J27" s="150"/>
      <c r="K27" s="151"/>
      <c r="L27" s="151"/>
      <c r="M27" s="151"/>
      <c r="N27" s="152"/>
      <c r="O27" s="153"/>
      <c r="P27" s="131"/>
    </row>
    <row r="28" spans="2:16" ht="19" x14ac:dyDescent="0.2">
      <c r="B28" s="154" t="s">
        <v>1229</v>
      </c>
      <c r="C28" s="156">
        <v>57826910</v>
      </c>
      <c r="D28" s="156">
        <v>55512919.999999993</v>
      </c>
      <c r="E28" s="156">
        <v>83161395</v>
      </c>
      <c r="F28" s="156">
        <v>77155653</v>
      </c>
      <c r="G28" s="150"/>
      <c r="H28" s="150"/>
      <c r="I28" s="150"/>
      <c r="J28" s="150"/>
      <c r="K28" s="151"/>
      <c r="L28" s="151"/>
      <c r="M28" s="151"/>
      <c r="N28" s="152"/>
      <c r="O28" s="153"/>
      <c r="P28" s="131"/>
    </row>
    <row r="29" spans="2:16" ht="18" customHeight="1" x14ac:dyDescent="0.2">
      <c r="B29" s="154"/>
      <c r="C29" s="157"/>
      <c r="D29" s="157"/>
      <c r="E29" s="157"/>
      <c r="F29" s="157"/>
      <c r="G29" s="158"/>
      <c r="H29" s="158"/>
      <c r="I29" s="158"/>
      <c r="J29" s="158"/>
      <c r="K29" s="158"/>
      <c r="L29" s="158"/>
      <c r="M29" s="158"/>
      <c r="N29" s="158"/>
      <c r="O29" s="158"/>
      <c r="P29" s="131"/>
    </row>
    <row r="30" spans="2:16" ht="18" customHeight="1" x14ac:dyDescent="0.2">
      <c r="B30" s="154" t="s">
        <v>1230</v>
      </c>
      <c r="C30" s="159"/>
      <c r="D30" s="159"/>
      <c r="E30" s="159"/>
      <c r="F30" s="159"/>
      <c r="G30" s="160"/>
      <c r="H30" s="160"/>
      <c r="I30" s="161"/>
      <c r="J30" s="160"/>
      <c r="K30" s="162"/>
      <c r="L30" s="162"/>
      <c r="M30" s="128"/>
      <c r="N30" s="163"/>
      <c r="O30" s="164"/>
      <c r="P30" s="131" t="s">
        <v>1231</v>
      </c>
    </row>
    <row r="31" spans="2:16" ht="18" customHeight="1" x14ac:dyDescent="0.2">
      <c r="B31" s="165" t="s">
        <v>1232</v>
      </c>
      <c r="C31" s="156">
        <f>C23+C25</f>
        <v>959746700</v>
      </c>
      <c r="D31" s="156">
        <f t="shared" ref="D31:F31" si="9">D23+D25</f>
        <v>923844260</v>
      </c>
      <c r="E31" s="156">
        <f t="shared" si="9"/>
        <v>940993613.72229147</v>
      </c>
      <c r="F31" s="156">
        <f t="shared" si="9"/>
        <v>904545833.08827448</v>
      </c>
      <c r="G31" s="160"/>
      <c r="H31" s="160"/>
      <c r="I31" s="161"/>
      <c r="J31" s="160"/>
      <c r="K31" s="162"/>
      <c r="L31" s="162"/>
      <c r="M31" s="128"/>
      <c r="N31" s="163"/>
      <c r="O31" s="164"/>
      <c r="P31" s="131"/>
    </row>
    <row r="32" spans="2:16" ht="18" customHeight="1" x14ac:dyDescent="0.2">
      <c r="B32" s="165" t="s">
        <v>1233</v>
      </c>
      <c r="C32" s="156">
        <f>C26+C27</f>
        <v>1198704440</v>
      </c>
      <c r="D32" s="156">
        <f t="shared" ref="D32:F32" si="10">D26+D27</f>
        <v>1156828140</v>
      </c>
      <c r="E32" s="156">
        <f t="shared" si="10"/>
        <v>1062647047.2710173</v>
      </c>
      <c r="F32" s="156">
        <f t="shared" si="10"/>
        <v>978253557.20150638</v>
      </c>
      <c r="G32" s="160"/>
      <c r="H32" s="160"/>
      <c r="I32" s="161"/>
      <c r="J32" s="160"/>
      <c r="K32" s="162"/>
      <c r="L32" s="162"/>
      <c r="M32" s="128"/>
      <c r="N32" s="163"/>
      <c r="O32" s="164"/>
      <c r="P32" s="131"/>
    </row>
    <row r="33" spans="2:16" ht="18" customHeight="1" x14ac:dyDescent="0.2">
      <c r="B33" s="165" t="s">
        <v>1234</v>
      </c>
      <c r="C33" s="156">
        <f>C24+C28</f>
        <v>76229830</v>
      </c>
      <c r="D33" s="156">
        <f t="shared" ref="D33:F33" si="11">D24+D28</f>
        <v>69587450</v>
      </c>
      <c r="E33" s="156">
        <f t="shared" si="11"/>
        <v>96658637</v>
      </c>
      <c r="F33" s="156">
        <f t="shared" si="11"/>
        <v>93207865</v>
      </c>
      <c r="G33" s="160"/>
      <c r="H33" s="160"/>
      <c r="I33" s="161"/>
      <c r="J33" s="160"/>
      <c r="K33" s="162"/>
      <c r="L33" s="162"/>
      <c r="M33" s="128"/>
      <c r="N33" s="163"/>
      <c r="O33" s="164"/>
      <c r="P33" s="131"/>
    </row>
    <row r="34" spans="2:16" ht="18" customHeight="1" x14ac:dyDescent="0.2">
      <c r="B34" s="165"/>
      <c r="C34" s="156"/>
      <c r="D34" s="156"/>
      <c r="E34" s="156"/>
      <c r="F34" s="156"/>
      <c r="G34" s="160"/>
      <c r="H34" s="160"/>
      <c r="I34" s="161"/>
      <c r="J34" s="160"/>
      <c r="K34" s="162"/>
      <c r="L34" s="162"/>
      <c r="M34" s="128"/>
      <c r="N34" s="163"/>
      <c r="O34" s="164"/>
      <c r="P34" s="131"/>
    </row>
    <row r="35" spans="2:16" ht="18" customHeight="1" x14ac:dyDescent="0.2">
      <c r="B35" s="154" t="s">
        <v>1235</v>
      </c>
      <c r="C35" s="159"/>
      <c r="D35" s="159"/>
      <c r="E35" s="159"/>
      <c r="F35" s="159"/>
      <c r="G35" s="160"/>
      <c r="H35" s="160"/>
      <c r="I35" s="161"/>
      <c r="J35" s="160"/>
      <c r="K35" s="162"/>
      <c r="L35" s="162"/>
      <c r="M35" s="128"/>
      <c r="N35" s="163"/>
      <c r="O35" s="164"/>
      <c r="P35" s="131"/>
    </row>
    <row r="36" spans="2:16" ht="18" customHeight="1" x14ac:dyDescent="0.2">
      <c r="B36" s="165" t="s">
        <v>1232</v>
      </c>
      <c r="C36" s="166">
        <f>C31/C$10</f>
        <v>0.42947817892455081</v>
      </c>
      <c r="D36" s="166">
        <f t="shared" ref="D36:F36" si="12">D31/D$10</f>
        <v>0.42964308254691319</v>
      </c>
      <c r="E36" s="166">
        <f t="shared" si="12"/>
        <v>0.44802834283122195</v>
      </c>
      <c r="F36" s="166">
        <f t="shared" si="12"/>
        <v>0.45776442910904902</v>
      </c>
      <c r="G36" s="150"/>
      <c r="H36" s="150"/>
      <c r="I36" s="150"/>
      <c r="J36" s="167"/>
      <c r="K36" s="151"/>
      <c r="L36" s="151"/>
      <c r="M36" s="168"/>
      <c r="N36" s="152"/>
      <c r="O36" s="153"/>
      <c r="P36" s="169" t="s">
        <v>1236</v>
      </c>
    </row>
    <row r="37" spans="2:16" ht="18" customHeight="1" x14ac:dyDescent="0.2">
      <c r="B37" s="165" t="s">
        <v>1233</v>
      </c>
      <c r="C37" s="166">
        <f t="shared" ref="C37:F38" si="13">C32/C$10</f>
        <v>0.53640965888184189</v>
      </c>
      <c r="D37" s="166">
        <f t="shared" si="13"/>
        <v>0.53799458368298148</v>
      </c>
      <c r="E37" s="166">
        <f t="shared" si="13"/>
        <v>0.50595029409395309</v>
      </c>
      <c r="F37" s="166">
        <f t="shared" si="13"/>
        <v>0.49506577196574442</v>
      </c>
      <c r="G37" s="150"/>
      <c r="H37" s="150"/>
      <c r="I37" s="150"/>
      <c r="J37" s="167"/>
      <c r="K37" s="151"/>
      <c r="L37" s="151"/>
      <c r="M37" s="168"/>
      <c r="N37" s="152"/>
      <c r="O37" s="153"/>
      <c r="P37" s="169" t="s">
        <v>1237</v>
      </c>
    </row>
    <row r="38" spans="2:16" ht="19" x14ac:dyDescent="0.2">
      <c r="B38" s="165" t="s">
        <v>1234</v>
      </c>
      <c r="C38" s="166">
        <f t="shared" si="13"/>
        <v>3.4112176231632881E-2</v>
      </c>
      <c r="D38" s="166">
        <f t="shared" si="13"/>
        <v>3.2362344844334687E-2</v>
      </c>
      <c r="E38" s="166">
        <f t="shared" si="13"/>
        <v>4.6021363295049057E-2</v>
      </c>
      <c r="F38" s="166">
        <f t="shared" si="13"/>
        <v>4.7169798974724175E-2</v>
      </c>
      <c r="G38" s="150"/>
      <c r="H38" s="150"/>
      <c r="I38" s="150"/>
      <c r="J38" s="167"/>
      <c r="K38" s="151"/>
      <c r="L38" s="151"/>
      <c r="M38" s="168"/>
      <c r="N38" s="152"/>
      <c r="O38" s="153"/>
      <c r="P38" s="169" t="s">
        <v>1238</v>
      </c>
    </row>
    <row r="39" spans="2:16" x14ac:dyDescent="0.2">
      <c r="B39" s="154"/>
      <c r="C39" s="155"/>
      <c r="D39" s="155"/>
      <c r="E39" s="155"/>
      <c r="F39" s="155"/>
      <c r="G39" s="150"/>
      <c r="H39" s="150"/>
      <c r="I39" s="150"/>
      <c r="J39" s="150"/>
      <c r="K39" s="151"/>
      <c r="L39" s="151"/>
      <c r="M39" s="151"/>
      <c r="N39" s="152"/>
      <c r="O39" s="153"/>
      <c r="P39" s="131"/>
    </row>
    <row r="40" spans="2:16" ht="19" x14ac:dyDescent="0.2">
      <c r="B40" s="170" t="s">
        <v>1239</v>
      </c>
      <c r="C40" s="171">
        <v>11.28</v>
      </c>
      <c r="D40" s="171">
        <v>11.74</v>
      </c>
      <c r="E40" s="171">
        <v>11.83</v>
      </c>
      <c r="F40" s="171">
        <v>12.12</v>
      </c>
      <c r="G40" s="172">
        <v>11.35</v>
      </c>
      <c r="H40" s="172">
        <v>10.92</v>
      </c>
      <c r="I40" s="171">
        <v>11</v>
      </c>
      <c r="J40" s="171">
        <v>10.5</v>
      </c>
      <c r="K40" s="173">
        <v>9.14</v>
      </c>
      <c r="L40" s="173">
        <v>9.76</v>
      </c>
      <c r="M40" s="173">
        <v>10.52</v>
      </c>
      <c r="N40" s="174">
        <v>10.16</v>
      </c>
      <c r="O40" s="174">
        <v>9.1</v>
      </c>
      <c r="P40" s="175" t="s">
        <v>1240</v>
      </c>
    </row>
    <row r="41" spans="2:16" ht="19" x14ac:dyDescent="0.2">
      <c r="B41" s="154" t="s">
        <v>1241</v>
      </c>
      <c r="C41" s="156">
        <f>C23+C25</f>
        <v>959746700</v>
      </c>
      <c r="D41" s="156">
        <f t="shared" ref="D41:F41" si="14">D23+D25</f>
        <v>923844260</v>
      </c>
      <c r="E41" s="156">
        <f t="shared" si="14"/>
        <v>940993613.72229147</v>
      </c>
      <c r="F41" s="156">
        <f t="shared" si="14"/>
        <v>904545833.08827448</v>
      </c>
      <c r="G41" s="161"/>
      <c r="H41" s="161"/>
      <c r="I41" s="176"/>
      <c r="J41" s="176"/>
      <c r="K41" s="177"/>
      <c r="L41" s="177"/>
      <c r="M41" s="177"/>
      <c r="N41" s="178"/>
      <c r="O41" s="178"/>
      <c r="P41" s="131"/>
    </row>
    <row r="42" spans="2:16" ht="19" x14ac:dyDescent="0.2">
      <c r="B42" s="154" t="s">
        <v>1242</v>
      </c>
      <c r="C42" s="155">
        <f>C41/C5</f>
        <v>3.0374614678608729E-2</v>
      </c>
      <c r="D42" s="155">
        <f>D41/D5</f>
        <v>3.0307862344990485E-2</v>
      </c>
      <c r="E42" s="155">
        <f>E41/E5</f>
        <v>3.200658550075821E-2</v>
      </c>
      <c r="F42" s="155">
        <f>F41/F5</f>
        <v>3.1935667034609323E-2</v>
      </c>
      <c r="G42" s="161"/>
      <c r="H42" s="161"/>
      <c r="I42" s="176"/>
      <c r="J42" s="176"/>
      <c r="K42" s="177"/>
      <c r="L42" s="177"/>
      <c r="M42" s="177"/>
      <c r="N42" s="178"/>
      <c r="O42" s="178"/>
      <c r="P42" s="131"/>
    </row>
    <row r="43" spans="2:16" ht="19" x14ac:dyDescent="0.2">
      <c r="B43" s="154" t="s">
        <v>1243</v>
      </c>
      <c r="C43" s="157">
        <f>C41/C10</f>
        <v>0.42947817892455081</v>
      </c>
      <c r="D43" s="157">
        <f>D41/D10</f>
        <v>0.42964308254691319</v>
      </c>
      <c r="E43" s="157">
        <f>E41/E10</f>
        <v>0.44802834283122195</v>
      </c>
      <c r="F43" s="157">
        <f>F41/F10</f>
        <v>0.45776442910904902</v>
      </c>
      <c r="G43" s="161"/>
      <c r="H43" s="161"/>
      <c r="I43" s="176"/>
      <c r="J43" s="176"/>
      <c r="K43" s="177"/>
      <c r="L43" s="177"/>
      <c r="M43" s="177"/>
      <c r="N43" s="178"/>
      <c r="O43" s="178"/>
      <c r="P43" s="131"/>
    </row>
    <row r="44" spans="2:16" ht="18" customHeight="1" x14ac:dyDescent="0.2">
      <c r="B44" s="154" t="s">
        <v>1244</v>
      </c>
      <c r="C44" s="179">
        <f>C41/C4</f>
        <v>90.9367727875687</v>
      </c>
      <c r="D44" s="179">
        <f>D41/D4</f>
        <v>89.615312833446509</v>
      </c>
      <c r="E44" s="179">
        <f>E41/E4</f>
        <v>93.603264072644137</v>
      </c>
      <c r="F44" s="179">
        <f>F41/F4</f>
        <v>92.319435914296236</v>
      </c>
      <c r="G44" s="161"/>
      <c r="H44" s="161"/>
      <c r="I44" s="176"/>
      <c r="J44" s="176"/>
      <c r="K44" s="177"/>
      <c r="L44" s="177"/>
      <c r="M44" s="177"/>
      <c r="N44" s="178"/>
      <c r="O44" s="178"/>
      <c r="P44" s="131"/>
    </row>
    <row r="45" spans="2:16" ht="18" customHeight="1" x14ac:dyDescent="0.2">
      <c r="B45" s="126"/>
      <c r="C45" s="180"/>
      <c r="D45" s="180"/>
      <c r="E45" s="180"/>
      <c r="F45" s="180"/>
      <c r="G45" s="161"/>
      <c r="H45" s="161"/>
      <c r="I45" s="176"/>
      <c r="J45" s="176"/>
      <c r="K45" s="181"/>
      <c r="L45" s="181"/>
      <c r="M45" s="181"/>
      <c r="N45" s="182"/>
      <c r="O45" s="182"/>
      <c r="P45" s="131"/>
    </row>
    <row r="46" spans="2:16" ht="18" customHeight="1" x14ac:dyDescent="0.2">
      <c r="B46" s="183" t="s">
        <v>1245</v>
      </c>
      <c r="C46" s="184"/>
      <c r="D46" s="184"/>
      <c r="E46" s="184"/>
      <c r="F46" s="184"/>
      <c r="G46" s="161"/>
      <c r="H46" s="161"/>
      <c r="I46" s="176"/>
      <c r="J46" s="176"/>
      <c r="K46" s="181"/>
      <c r="L46" s="181"/>
      <c r="M46" s="181"/>
      <c r="N46" s="182"/>
      <c r="O46" s="182"/>
      <c r="P46" s="131"/>
    </row>
    <row r="47" spans="2:16" ht="18" customHeight="1" x14ac:dyDescent="0.2">
      <c r="B47" s="183" t="s">
        <v>1246</v>
      </c>
      <c r="C47" s="185">
        <v>853400879.99999976</v>
      </c>
      <c r="D47" s="185">
        <v>818269149.99999988</v>
      </c>
      <c r="E47" s="185">
        <v>835005783.54986537</v>
      </c>
      <c r="F47" s="185">
        <v>799621213.34931099</v>
      </c>
      <c r="G47" s="161"/>
      <c r="H47" s="161"/>
      <c r="I47" s="176"/>
      <c r="J47" s="176"/>
      <c r="K47" s="181"/>
      <c r="L47" s="181"/>
      <c r="M47" s="181"/>
      <c r="N47" s="182"/>
      <c r="O47" s="182"/>
      <c r="P47" s="131"/>
    </row>
    <row r="48" spans="2:16" ht="18" customHeight="1" x14ac:dyDescent="0.2">
      <c r="B48" s="183" t="s">
        <v>1247</v>
      </c>
      <c r="C48" s="185">
        <v>128526980.00000001</v>
      </c>
      <c r="D48" s="185">
        <v>111941290.00000001</v>
      </c>
      <c r="E48" s="185">
        <v>105987830.17242606</v>
      </c>
      <c r="F48" s="185">
        <v>104924619.73896343</v>
      </c>
      <c r="G48" s="161"/>
      <c r="H48" s="161"/>
      <c r="I48" s="176"/>
      <c r="J48" s="176"/>
      <c r="K48" s="181"/>
      <c r="L48" s="181"/>
      <c r="M48" s="181"/>
      <c r="N48" s="182"/>
      <c r="O48" s="182"/>
      <c r="P48" s="131"/>
    </row>
    <row r="49" spans="2:16" ht="18" customHeight="1" x14ac:dyDescent="0.2">
      <c r="B49" s="183" t="s">
        <v>1248</v>
      </c>
      <c r="C49" s="185">
        <v>405342519.99999994</v>
      </c>
      <c r="D49" s="185">
        <v>423420620</v>
      </c>
      <c r="E49" s="185">
        <v>351846970.85418385</v>
      </c>
      <c r="F49" s="185">
        <v>330528472.31749946</v>
      </c>
      <c r="G49" s="161"/>
      <c r="H49" s="161"/>
      <c r="I49" s="176"/>
      <c r="J49" s="176"/>
      <c r="K49" s="181"/>
      <c r="L49" s="181"/>
      <c r="M49" s="181"/>
      <c r="N49" s="182"/>
      <c r="O49" s="182"/>
      <c r="P49" s="131"/>
    </row>
    <row r="50" spans="2:16" ht="18" customHeight="1" x14ac:dyDescent="0.2">
      <c r="B50" s="186" t="s">
        <v>1249</v>
      </c>
      <c r="C50" s="187">
        <v>804485780</v>
      </c>
      <c r="D50" s="187">
        <v>759274260</v>
      </c>
      <c r="E50" s="187">
        <v>710800076.4168334</v>
      </c>
      <c r="F50" s="187">
        <v>647725084.88400686</v>
      </c>
      <c r="G50" s="161"/>
      <c r="H50" s="161"/>
      <c r="I50" s="176"/>
      <c r="J50" s="176"/>
      <c r="K50" s="181"/>
      <c r="L50" s="181"/>
      <c r="M50" s="181"/>
      <c r="N50" s="182"/>
      <c r="O50" s="182"/>
      <c r="P50" s="131"/>
    </row>
    <row r="51" spans="2:16" ht="18" customHeight="1" x14ac:dyDescent="0.2">
      <c r="B51" s="183" t="s">
        <v>1250</v>
      </c>
      <c r="C51" s="185">
        <v>42924810</v>
      </c>
      <c r="D51" s="185">
        <v>37354479.999999993</v>
      </c>
      <c r="E51" s="185">
        <v>96658637</v>
      </c>
      <c r="F51" s="185">
        <v>93207865</v>
      </c>
      <c r="G51" s="161"/>
      <c r="H51" s="161"/>
      <c r="I51" s="176"/>
      <c r="J51" s="176"/>
      <c r="K51" s="181"/>
      <c r="L51" s="181"/>
      <c r="M51" s="181"/>
      <c r="N51" s="182"/>
      <c r="O51" s="182"/>
      <c r="P51" s="131"/>
    </row>
    <row r="52" spans="2:16" ht="18" customHeight="1" x14ac:dyDescent="0.2">
      <c r="B52" s="183"/>
      <c r="C52" s="185"/>
      <c r="D52" s="185"/>
      <c r="E52" s="185"/>
      <c r="F52" s="185"/>
      <c r="G52" s="161"/>
      <c r="H52" s="161"/>
      <c r="I52" s="176"/>
      <c r="J52" s="176"/>
      <c r="K52" s="181"/>
      <c r="L52" s="181"/>
      <c r="M52" s="181"/>
      <c r="N52" s="182"/>
      <c r="O52" s="182"/>
      <c r="P52" s="131"/>
    </row>
    <row r="53" spans="2:16" ht="18" customHeight="1" x14ac:dyDescent="0.2">
      <c r="B53" s="183" t="s">
        <v>1251</v>
      </c>
      <c r="C53" s="184"/>
      <c r="D53" s="184"/>
      <c r="E53" s="184"/>
      <c r="F53" s="184"/>
      <c r="G53" s="161"/>
      <c r="H53" s="161"/>
      <c r="I53" s="176"/>
      <c r="J53" s="176"/>
      <c r="K53" s="181"/>
      <c r="L53" s="181"/>
      <c r="M53" s="181"/>
      <c r="N53" s="182"/>
      <c r="O53" s="182"/>
      <c r="P53" s="131"/>
    </row>
    <row r="54" spans="2:16" ht="18" customHeight="1" x14ac:dyDescent="0.2">
      <c r="B54" s="183" t="s">
        <v>1246</v>
      </c>
      <c r="C54" s="188">
        <f>C47/C$10</f>
        <v>0.38188936292774855</v>
      </c>
      <c r="D54" s="188">
        <f t="shared" ref="D54:F54" si="15">D47/D$10</f>
        <v>0.38054431377756509</v>
      </c>
      <c r="E54" s="188">
        <f t="shared" si="15"/>
        <v>0.39756513965964008</v>
      </c>
      <c r="F54" s="188">
        <f t="shared" si="15"/>
        <v>0.4046651201549572</v>
      </c>
      <c r="G54" s="161"/>
      <c r="H54" s="161"/>
      <c r="I54" s="176"/>
      <c r="J54" s="176"/>
      <c r="K54" s="181"/>
      <c r="L54" s="181"/>
      <c r="M54" s="181"/>
      <c r="N54" s="182"/>
      <c r="O54" s="182"/>
      <c r="P54" s="131"/>
    </row>
    <row r="55" spans="2:16" ht="18" customHeight="1" x14ac:dyDescent="0.2">
      <c r="B55" s="183" t="s">
        <v>1247</v>
      </c>
      <c r="C55" s="188">
        <f t="shared" ref="C55:F58" si="16">C48/C$10</f>
        <v>5.7514689358215215E-2</v>
      </c>
      <c r="D55" s="188">
        <f t="shared" si="16"/>
        <v>5.2059424929346808E-2</v>
      </c>
      <c r="E55" s="188">
        <f t="shared" si="16"/>
        <v>5.0463203171581879E-2</v>
      </c>
      <c r="F55" s="188">
        <f t="shared" si="16"/>
        <v>5.309930895409181E-2</v>
      </c>
      <c r="G55" s="161"/>
      <c r="H55" s="161"/>
      <c r="I55" s="176"/>
      <c r="J55" s="176"/>
      <c r="K55" s="181"/>
      <c r="L55" s="181"/>
      <c r="M55" s="181"/>
      <c r="N55" s="182"/>
      <c r="O55" s="182"/>
      <c r="P55" s="131"/>
    </row>
    <row r="56" spans="2:16" ht="18" customHeight="1" x14ac:dyDescent="0.2">
      <c r="B56" s="183" t="s">
        <v>1248</v>
      </c>
      <c r="C56" s="188">
        <f t="shared" si="16"/>
        <v>0.18138720073774495</v>
      </c>
      <c r="D56" s="188">
        <f t="shared" si="16"/>
        <v>0.19691602607427053</v>
      </c>
      <c r="E56" s="188">
        <f t="shared" si="16"/>
        <v>0.16752230087770564</v>
      </c>
      <c r="F56" s="188">
        <f t="shared" si="16"/>
        <v>0.16727087992670076</v>
      </c>
      <c r="G56" s="161"/>
      <c r="H56" s="161"/>
      <c r="I56" s="176"/>
      <c r="J56" s="176"/>
      <c r="K56" s="181"/>
      <c r="L56" s="181"/>
      <c r="M56" s="181"/>
      <c r="N56" s="182"/>
      <c r="O56" s="182"/>
      <c r="P56" s="131"/>
    </row>
    <row r="57" spans="2:16" ht="18" customHeight="1" x14ac:dyDescent="0.2">
      <c r="B57" s="186" t="s">
        <v>1249</v>
      </c>
      <c r="C57" s="189">
        <f t="shared" si="16"/>
        <v>0.36000028733112271</v>
      </c>
      <c r="D57" s="189">
        <f t="shared" si="16"/>
        <v>0.35310814570079857</v>
      </c>
      <c r="E57" s="189">
        <f t="shared" si="16"/>
        <v>0.33842799321624745</v>
      </c>
      <c r="F57" s="189">
        <f t="shared" si="16"/>
        <v>0.32779489203904366</v>
      </c>
      <c r="G57" s="161"/>
      <c r="H57" s="161"/>
      <c r="I57" s="176"/>
      <c r="J57" s="176"/>
      <c r="K57" s="181"/>
      <c r="L57" s="181"/>
      <c r="M57" s="181"/>
      <c r="N57" s="182"/>
      <c r="O57" s="182"/>
      <c r="P57" s="131"/>
    </row>
    <row r="58" spans="2:16" ht="18" customHeight="1" x14ac:dyDescent="0.2">
      <c r="B58" s="183" t="s">
        <v>1250</v>
      </c>
      <c r="C58" s="188">
        <f>C51/C$10</f>
        <v>1.9208473683194064E-2</v>
      </c>
      <c r="D58" s="188">
        <f t="shared" si="16"/>
        <v>1.7372077339244403E-2</v>
      </c>
      <c r="E58" s="188">
        <f t="shared" si="16"/>
        <v>4.6021363295049057E-2</v>
      </c>
      <c r="F58" s="188">
        <f t="shared" si="16"/>
        <v>4.7169798974724175E-2</v>
      </c>
      <c r="G58" s="161"/>
      <c r="H58" s="161"/>
      <c r="I58" s="176"/>
      <c r="J58" s="176"/>
      <c r="K58" s="181"/>
      <c r="L58" s="181"/>
      <c r="M58" s="181"/>
      <c r="N58" s="182"/>
      <c r="O58" s="182"/>
      <c r="P58" s="131"/>
    </row>
    <row r="59" spans="2:16" ht="18" customHeight="1" x14ac:dyDescent="0.2">
      <c r="B59" s="183"/>
      <c r="C59" s="184"/>
      <c r="D59" s="184"/>
      <c r="E59" s="184"/>
      <c r="F59" s="184"/>
      <c r="G59" s="161"/>
      <c r="H59" s="161"/>
      <c r="I59" s="176"/>
      <c r="J59" s="176"/>
      <c r="K59" s="181"/>
      <c r="L59" s="181"/>
      <c r="M59" s="181"/>
      <c r="N59" s="182"/>
      <c r="O59" s="182"/>
      <c r="P59" s="131"/>
    </row>
    <row r="60" spans="2:16" ht="18" customHeight="1" x14ac:dyDescent="0.2">
      <c r="B60" s="186" t="s">
        <v>1252</v>
      </c>
      <c r="C60" s="187">
        <v>806066920.03599799</v>
      </c>
      <c r="D60" s="187">
        <v>760110229.9909904</v>
      </c>
      <c r="E60" s="187">
        <v>714042541.24527645</v>
      </c>
      <c r="F60" s="187">
        <v>651044470.49355626</v>
      </c>
      <c r="G60" s="187">
        <v>601680525.12345648</v>
      </c>
      <c r="H60" s="187">
        <v>564010139</v>
      </c>
      <c r="I60" s="187">
        <v>542519296</v>
      </c>
      <c r="J60" s="187">
        <v>483203694</v>
      </c>
      <c r="K60" s="187">
        <v>417565545</v>
      </c>
      <c r="L60" s="187">
        <v>393732582</v>
      </c>
      <c r="M60" s="133"/>
      <c r="N60" s="133"/>
      <c r="O60" s="133"/>
      <c r="P60" s="190" t="s">
        <v>1253</v>
      </c>
    </row>
    <row r="61" spans="2:16" ht="18" customHeight="1" x14ac:dyDescent="0.2">
      <c r="B61" s="186" t="s">
        <v>1254</v>
      </c>
      <c r="C61" s="189">
        <f t="shared" ref="C61:L61" si="17">C60/C9</f>
        <v>0.344946557182019</v>
      </c>
      <c r="D61" s="189">
        <f t="shared" si="17"/>
        <v>0.33757584202058127</v>
      </c>
      <c r="E61" s="189">
        <f t="shared" si="17"/>
        <v>0.3077745761027989</v>
      </c>
      <c r="F61" s="189">
        <f t="shared" si="17"/>
        <v>0.30410959517042552</v>
      </c>
      <c r="G61" s="191">
        <f t="shared" si="17"/>
        <v>0.30506358309279313</v>
      </c>
      <c r="H61" s="191">
        <f t="shared" si="17"/>
        <v>0.30096935920082613</v>
      </c>
      <c r="I61" s="191">
        <f t="shared" si="17"/>
        <v>0.31957970240526545</v>
      </c>
      <c r="J61" s="191">
        <f t="shared" si="17"/>
        <v>0.31799459395422769</v>
      </c>
      <c r="K61" s="191">
        <f t="shared" si="17"/>
        <v>0.29138788444972191</v>
      </c>
      <c r="L61" s="191">
        <f t="shared" si="17"/>
        <v>0.28921970575467992</v>
      </c>
      <c r="M61" s="191"/>
      <c r="N61" s="191"/>
      <c r="O61" s="191"/>
      <c r="P61" s="190" t="s">
        <v>1255</v>
      </c>
    </row>
    <row r="62" spans="2:16" ht="18" customHeight="1" x14ac:dyDescent="0.2">
      <c r="B62" s="186" t="s">
        <v>1256</v>
      </c>
      <c r="C62" s="191">
        <f t="shared" ref="C62:L62" si="18">C60/C10</f>
        <v>0.36070783354439451</v>
      </c>
      <c r="D62" s="191">
        <f t="shared" si="18"/>
        <v>0.35349692196904731</v>
      </c>
      <c r="E62" s="191">
        <f t="shared" si="18"/>
        <v>0.33997180405894734</v>
      </c>
      <c r="F62" s="191">
        <f t="shared" si="18"/>
        <v>0.32947473688820994</v>
      </c>
      <c r="G62" s="191">
        <f t="shared" si="18"/>
        <v>0.34045604934312024</v>
      </c>
      <c r="H62" s="191">
        <f t="shared" si="18"/>
        <v>0.31994521481429899</v>
      </c>
      <c r="I62" s="191">
        <f t="shared" si="18"/>
        <v>0.34137437548479377</v>
      </c>
      <c r="J62" s="191">
        <f t="shared" si="18"/>
        <v>0.33741729057302583</v>
      </c>
      <c r="K62" s="191">
        <f t="shared" si="18"/>
        <v>0.31490212456331412</v>
      </c>
      <c r="L62" s="191">
        <f t="shared" si="18"/>
        <v>0.31767917812539087</v>
      </c>
      <c r="M62" s="191"/>
      <c r="N62" s="191"/>
      <c r="O62" s="191"/>
      <c r="P62" s="190" t="s">
        <v>1257</v>
      </c>
    </row>
    <row r="63" spans="2:16" x14ac:dyDescent="0.2">
      <c r="B63" s="192"/>
      <c r="C63" s="193"/>
      <c r="D63" s="193"/>
      <c r="E63" s="193"/>
      <c r="F63" s="193"/>
      <c r="G63" s="150"/>
      <c r="H63" s="150"/>
      <c r="I63" s="150"/>
      <c r="J63" s="167"/>
      <c r="K63" s="151"/>
      <c r="L63" s="151"/>
      <c r="M63" s="168"/>
      <c r="N63" s="152"/>
      <c r="O63" s="153"/>
      <c r="P63" s="169"/>
    </row>
    <row r="64" spans="2:16" ht="19" x14ac:dyDescent="0.2">
      <c r="B64" s="194" t="s">
        <v>1258</v>
      </c>
      <c r="C64" s="195">
        <f>668.363558580281*1000000</f>
        <v>668363558.58028102</v>
      </c>
      <c r="D64" s="195">
        <f>696.037781106364*1000000</f>
        <v>696037781.10636401</v>
      </c>
      <c r="E64" s="133">
        <f>SUM('[1]الادوية '!BK33)</f>
        <v>593583734.87436509</v>
      </c>
      <c r="F64" s="133">
        <f>SUM('[1]الادوية '!BE33)</f>
        <v>550154562.18267107</v>
      </c>
      <c r="G64" s="133">
        <v>581900389</v>
      </c>
      <c r="H64" s="133">
        <v>593766764.10000002</v>
      </c>
      <c r="I64" s="133">
        <v>500330700</v>
      </c>
      <c r="J64" s="133">
        <v>445408952</v>
      </c>
      <c r="K64" s="132">
        <v>427835670</v>
      </c>
      <c r="L64" s="132">
        <v>423658862</v>
      </c>
      <c r="M64" s="132">
        <v>449395115</v>
      </c>
      <c r="N64" s="132">
        <v>496453222</v>
      </c>
      <c r="O64" s="132">
        <v>344899762</v>
      </c>
      <c r="P64" s="131" t="s">
        <v>1259</v>
      </c>
    </row>
    <row r="65" spans="2:16" ht="19" x14ac:dyDescent="0.2">
      <c r="B65" s="194" t="s">
        <v>1260</v>
      </c>
      <c r="C65" s="196">
        <f t="shared" ref="C65:H65" si="19">SUM(C64)/C4</f>
        <v>63.327985463358068</v>
      </c>
      <c r="D65" s="196">
        <f t="shared" si="19"/>
        <v>67.51748773948627</v>
      </c>
      <c r="E65" s="197">
        <f t="shared" si="19"/>
        <v>59.045432694157476</v>
      </c>
      <c r="F65" s="197">
        <f t="shared" si="19"/>
        <v>56.149679749200963</v>
      </c>
      <c r="G65" s="197">
        <f t="shared" si="19"/>
        <v>61.047040390264371</v>
      </c>
      <c r="H65" s="197">
        <f t="shared" si="19"/>
        <v>67.442840084052705</v>
      </c>
      <c r="I65" s="198">
        <v>61.66</v>
      </c>
      <c r="J65" s="198">
        <f>SUM(J64)/J4</f>
        <v>69.725884783969946</v>
      </c>
      <c r="K65" s="198">
        <f>SUM(K64)/K4</f>
        <v>68.464661545847335</v>
      </c>
      <c r="L65" s="198">
        <f>SUM(L64)/L4</f>
        <v>69.304574186160636</v>
      </c>
      <c r="M65" s="198">
        <f>SUM(M64)/M4</f>
        <v>75.149684782608702</v>
      </c>
      <c r="N65" s="198">
        <f>SUM(N64)/N4</f>
        <v>84.863798632478634</v>
      </c>
      <c r="O65" s="199">
        <v>60.3</v>
      </c>
      <c r="P65" s="131" t="s">
        <v>1261</v>
      </c>
    </row>
    <row r="66" spans="2:16" ht="19" x14ac:dyDescent="0.2">
      <c r="B66" s="194" t="s">
        <v>1262</v>
      </c>
      <c r="C66" s="200">
        <f t="shared" ref="C66:H66" si="20">SUM(C64)/C5</f>
        <v>2.1152753697511822E-2</v>
      </c>
      <c r="D66" s="200">
        <f t="shared" si="20"/>
        <v>2.2834386887552131E-2</v>
      </c>
      <c r="E66" s="201">
        <f t="shared" si="20"/>
        <v>2.0189922954910379E-2</v>
      </c>
      <c r="F66" s="201">
        <f t="shared" si="20"/>
        <v>1.9423618210092891E-2</v>
      </c>
      <c r="G66" s="201">
        <f t="shared" si="20"/>
        <v>2.1239565974376758E-2</v>
      </c>
      <c r="H66" s="201">
        <f t="shared" si="20"/>
        <v>2.2695771122238362E-2</v>
      </c>
      <c r="I66" s="202">
        <v>2.1000000000000001E-2</v>
      </c>
      <c r="J66" s="202">
        <f>SUM(J64)/J5</f>
        <v>1.983032598726682E-2</v>
      </c>
      <c r="K66" s="202">
        <f>SUM(K64)/K5</f>
        <v>2.0410059631714533E-2</v>
      </c>
      <c r="L66" s="202">
        <f>SUM(L64)/L5</f>
        <v>2.1991116636387229E-2</v>
      </c>
      <c r="M66" s="202">
        <f>SUM(M64)/M5</f>
        <v>2.5794691482034209E-2</v>
      </c>
      <c r="N66" s="202">
        <f>SUM(N64)/N5</f>
        <v>3.08739565920398E-2</v>
      </c>
      <c r="O66" s="203">
        <v>3.1E-2</v>
      </c>
      <c r="P66" s="131" t="s">
        <v>1263</v>
      </c>
    </row>
    <row r="67" spans="2:16" ht="19" x14ac:dyDescent="0.2">
      <c r="B67" s="194" t="s">
        <v>1264</v>
      </c>
      <c r="C67" s="200">
        <f t="shared" ref="C67:H67" si="21">SUM(C64)/C9</f>
        <v>0.28601807461332679</v>
      </c>
      <c r="D67" s="200">
        <f t="shared" si="21"/>
        <v>0.30912034960758639</v>
      </c>
      <c r="E67" s="201">
        <f t="shared" si="21"/>
        <v>0.25585307853488121</v>
      </c>
      <c r="F67" s="201">
        <f t="shared" si="21"/>
        <v>0.25698287715998769</v>
      </c>
      <c r="G67" s="201">
        <f t="shared" si="21"/>
        <v>0.2950346741487207</v>
      </c>
      <c r="H67" s="201">
        <f t="shared" si="21"/>
        <v>0.31684820918782297</v>
      </c>
      <c r="I67" s="202">
        <v>0.26600000000000001</v>
      </c>
      <c r="J67" s="202">
        <f>SUM(J64)/J9</f>
        <v>0.29312201167654589</v>
      </c>
      <c r="K67" s="202">
        <f>SUM(K64)/K9</f>
        <v>0.29855463954390526</v>
      </c>
      <c r="L67" s="202">
        <f>SUM(L64)/L9</f>
        <v>0.31120231601255327</v>
      </c>
      <c r="M67" s="202">
        <f>SUM(M64)/M9</f>
        <v>0.31223759211763069</v>
      </c>
      <c r="N67" s="202">
        <f>SUM(N64)/N9</f>
        <v>0.38343006065214819</v>
      </c>
      <c r="O67" s="203">
        <v>0.34</v>
      </c>
      <c r="P67" s="131" t="s">
        <v>1265</v>
      </c>
    </row>
    <row r="68" spans="2:16" ht="19" x14ac:dyDescent="0.2">
      <c r="B68" s="194" t="s">
        <v>1266</v>
      </c>
      <c r="C68" s="204">
        <f t="shared" ref="C68:O68" si="22">SUM(C64)/C10</f>
        <v>0.29908679446211323</v>
      </c>
      <c r="D68" s="204">
        <f t="shared" si="22"/>
        <v>0.32369938396721959</v>
      </c>
      <c r="E68" s="205">
        <f t="shared" si="22"/>
        <v>0.28261864181558072</v>
      </c>
      <c r="F68" s="205">
        <f t="shared" si="22"/>
        <v>0.27841727844730685</v>
      </c>
      <c r="G68" s="205">
        <f t="shared" si="22"/>
        <v>0.32926361960862055</v>
      </c>
      <c r="H68" s="205">
        <f t="shared" si="22"/>
        <v>0.3368252124445687</v>
      </c>
      <c r="I68" s="205">
        <f t="shared" si="22"/>
        <v>0.31482765960156689</v>
      </c>
      <c r="J68" s="205">
        <f t="shared" si="22"/>
        <v>0.31102552328751631</v>
      </c>
      <c r="K68" s="205">
        <f t="shared" si="22"/>
        <v>0.32264721804805269</v>
      </c>
      <c r="L68" s="205">
        <f t="shared" si="22"/>
        <v>0.34182489648697245</v>
      </c>
      <c r="M68" s="205">
        <f t="shared" si="22"/>
        <v>0.34762725543773065</v>
      </c>
      <c r="N68" s="205">
        <f t="shared" si="22"/>
        <v>0.42104145604517967</v>
      </c>
      <c r="O68" s="205">
        <f t="shared" si="22"/>
        <v>0.38718349931589319</v>
      </c>
      <c r="P68" s="137" t="s">
        <v>1267</v>
      </c>
    </row>
    <row r="69" spans="2:16" x14ac:dyDescent="0.2">
      <c r="B69" s="126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31"/>
    </row>
    <row r="70" spans="2:16" ht="19" x14ac:dyDescent="0.2">
      <c r="B70" s="206" t="s">
        <v>1268</v>
      </c>
      <c r="C70" s="207">
        <f>723.523868*1000000</f>
        <v>723523868</v>
      </c>
      <c r="D70" s="207">
        <f>686.313068*1000000</f>
        <v>686313068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31"/>
    </row>
    <row r="71" spans="2:16" ht="20" thickBot="1" x14ac:dyDescent="0.25">
      <c r="B71" s="208" t="s">
        <v>1269</v>
      </c>
      <c r="C71" s="209">
        <f>C70/C10</f>
        <v>0.32377054616294809</v>
      </c>
      <c r="D71" s="209">
        <f>D70/D10</f>
        <v>0.31917680814269417</v>
      </c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1"/>
    </row>
  </sheetData>
  <mergeCells count="2">
    <mergeCell ref="B1:P1"/>
    <mergeCell ref="B2:P2"/>
  </mergeCells>
  <printOptions horizontalCentered="1" verticalCentered="1"/>
  <pageMargins left="0.84" right="0.25" top="0.75" bottom="0.75" header="0.3" footer="0.3"/>
  <pageSetup paperSize="9" scale="35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opLeftCell="A17" workbookViewId="0">
      <selection activeCell="D5" sqref="D5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6640625" customWidth="1"/>
    <col min="4" max="4" width="31.5" bestFit="1" customWidth="1"/>
    <col min="5" max="5" width="7.33203125" customWidth="1"/>
    <col min="6" max="6" width="7.1640625" customWidth="1"/>
    <col min="7" max="7" width="7.33203125" customWidth="1"/>
    <col min="8" max="8" width="7.1640625" customWidth="1"/>
    <col min="9" max="9" width="6.33203125" customWidth="1"/>
    <col min="10" max="10" width="6" customWidth="1"/>
    <col min="11" max="11" width="7.33203125" customWidth="1"/>
    <col min="12" max="12" width="6.33203125" customWidth="1"/>
    <col min="13" max="13" width="7.33203125" customWidth="1"/>
    <col min="14" max="14" width="6" customWidth="1"/>
    <col min="15" max="15" width="6.33203125" customWidth="1"/>
    <col min="16" max="17" width="7.33203125" customWidth="1"/>
    <col min="18" max="18" width="6.33203125" customWidth="1"/>
    <col min="19" max="19" width="6" customWidth="1"/>
    <col min="20" max="20" width="7.5" customWidth="1"/>
    <col min="21" max="22" width="6.33203125" customWidth="1"/>
    <col min="23" max="23" width="7.1640625" customWidth="1"/>
    <col min="24" max="24" width="8.5" customWidth="1"/>
    <col min="25" max="25" width="7.33203125" customWidth="1"/>
  </cols>
  <sheetData>
    <row r="1" spans="1:25" ht="13.5" customHeight="1" x14ac:dyDescent="0.15">
      <c r="A1" s="1"/>
      <c r="B1" s="217" t="s">
        <v>0</v>
      </c>
      <c r="C1" s="217"/>
      <c r="D1" s="217"/>
      <c r="E1" s="2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thickBot="1" x14ac:dyDescent="0.2">
      <c r="A3" s="1"/>
      <c r="B3" s="3"/>
      <c r="C3" s="4"/>
      <c r="D3" s="220" t="s">
        <v>1</v>
      </c>
      <c r="E3" s="5" t="s">
        <v>2</v>
      </c>
      <c r="F3" s="5" t="s">
        <v>3</v>
      </c>
      <c r="G3" s="5" t="s">
        <v>4</v>
      </c>
      <c r="H3" s="6"/>
      <c r="I3" s="6"/>
      <c r="J3" s="6"/>
      <c r="K3" s="5" t="s">
        <v>5</v>
      </c>
      <c r="L3" s="6"/>
      <c r="M3" s="6"/>
      <c r="N3" s="6"/>
      <c r="O3" s="6"/>
      <c r="P3" s="5" t="s">
        <v>6</v>
      </c>
      <c r="Q3" s="6"/>
      <c r="R3" s="6"/>
      <c r="S3" s="6"/>
      <c r="T3" s="6"/>
      <c r="U3" s="5" t="s">
        <v>7</v>
      </c>
      <c r="V3" s="6"/>
      <c r="W3" s="7" t="s">
        <v>8</v>
      </c>
      <c r="X3" s="8" t="s">
        <v>9</v>
      </c>
      <c r="Y3" s="221" t="s">
        <v>10</v>
      </c>
    </row>
    <row r="4" spans="1:25" ht="15.75" customHeight="1" thickBot="1" x14ac:dyDescent="0.2">
      <c r="A4" s="1"/>
      <c r="B4" s="9"/>
      <c r="C4" s="10"/>
      <c r="D4" s="220"/>
      <c r="E4" s="11"/>
      <c r="F4" s="11"/>
      <c r="G4" s="11"/>
      <c r="H4" s="12" t="s">
        <v>11</v>
      </c>
      <c r="I4" s="12" t="s">
        <v>12</v>
      </c>
      <c r="J4" s="12" t="s">
        <v>13</v>
      </c>
      <c r="K4" s="11"/>
      <c r="L4" s="12" t="s">
        <v>14</v>
      </c>
      <c r="M4" s="12" t="s">
        <v>15</v>
      </c>
      <c r="N4" s="12" t="s">
        <v>16</v>
      </c>
      <c r="O4" s="12" t="s">
        <v>17</v>
      </c>
      <c r="P4" s="11"/>
      <c r="Q4" s="12" t="s">
        <v>18</v>
      </c>
      <c r="R4" s="12" t="s">
        <v>19</v>
      </c>
      <c r="S4" s="12" t="s">
        <v>20</v>
      </c>
      <c r="T4" s="12" t="s">
        <v>21</v>
      </c>
      <c r="U4" s="11"/>
      <c r="V4" s="12" t="s">
        <v>22</v>
      </c>
      <c r="W4" s="13"/>
      <c r="X4" s="14"/>
      <c r="Y4" s="222"/>
    </row>
    <row r="5" spans="1:25" ht="114" customHeight="1" x14ac:dyDescent="0.2">
      <c r="A5" s="1"/>
      <c r="B5" s="226" t="s">
        <v>23</v>
      </c>
      <c r="C5" s="226"/>
      <c r="D5" s="16" t="s">
        <v>24</v>
      </c>
      <c r="E5" s="17" t="s">
        <v>25</v>
      </c>
      <c r="F5" s="17" t="s">
        <v>26</v>
      </c>
      <c r="G5" s="17" t="s">
        <v>27</v>
      </c>
      <c r="H5" s="18" t="s">
        <v>28</v>
      </c>
      <c r="I5" s="18" t="s">
        <v>29</v>
      </c>
      <c r="J5" s="18" t="s">
        <v>30</v>
      </c>
      <c r="K5" s="17" t="s">
        <v>31</v>
      </c>
      <c r="L5" s="18" t="s">
        <v>32</v>
      </c>
      <c r="M5" s="18" t="s">
        <v>33</v>
      </c>
      <c r="N5" s="18" t="s">
        <v>34</v>
      </c>
      <c r="O5" s="18" t="s">
        <v>35</v>
      </c>
      <c r="P5" s="17" t="s">
        <v>36</v>
      </c>
      <c r="Q5" s="18" t="s">
        <v>37</v>
      </c>
      <c r="R5" s="18" t="s">
        <v>38</v>
      </c>
      <c r="S5" s="18" t="s">
        <v>39</v>
      </c>
      <c r="T5" s="18" t="s">
        <v>40</v>
      </c>
      <c r="U5" s="17" t="s">
        <v>41</v>
      </c>
      <c r="V5" s="18" t="s">
        <v>42</v>
      </c>
      <c r="W5" s="19" t="s">
        <v>43</v>
      </c>
      <c r="X5" s="14"/>
      <c r="Y5" s="222"/>
    </row>
    <row r="6" spans="1:25" ht="48" customHeight="1" x14ac:dyDescent="0.15">
      <c r="A6" s="1"/>
      <c r="B6" s="20" t="s">
        <v>44</v>
      </c>
      <c r="C6" s="21"/>
      <c r="D6" s="22" t="s">
        <v>45</v>
      </c>
      <c r="E6" s="23">
        <v>825.91161</v>
      </c>
      <c r="F6" s="23">
        <v>18.402920000000002</v>
      </c>
      <c r="G6" s="23">
        <v>128.52699000000001</v>
      </c>
      <c r="H6" s="24">
        <v>84.510440000000003</v>
      </c>
      <c r="I6" s="24">
        <v>43.147889999999997</v>
      </c>
      <c r="J6" s="24">
        <v>0.86865999999999999</v>
      </c>
      <c r="K6" s="23"/>
      <c r="L6" s="24"/>
      <c r="M6" s="24"/>
      <c r="N6" s="24"/>
      <c r="O6" s="24"/>
      <c r="P6" s="23">
        <v>9.0863499999999995</v>
      </c>
      <c r="Q6" s="24">
        <v>0.11965000000000001</v>
      </c>
      <c r="R6" s="24">
        <v>8.9666999999999994</v>
      </c>
      <c r="S6" s="24"/>
      <c r="T6" s="24"/>
      <c r="U6" s="23"/>
      <c r="V6" s="24"/>
      <c r="W6" s="25"/>
      <c r="X6" s="26">
        <v>981.92786999999998</v>
      </c>
      <c r="Y6" s="26">
        <v>43.940405649139329</v>
      </c>
    </row>
    <row r="7" spans="1:25" ht="15.75" customHeight="1" x14ac:dyDescent="0.15">
      <c r="A7" s="1"/>
      <c r="B7" s="27"/>
      <c r="C7" s="2" t="s">
        <v>46</v>
      </c>
      <c r="D7" s="28" t="s">
        <v>47</v>
      </c>
      <c r="E7" s="29">
        <v>825.91161</v>
      </c>
      <c r="F7" s="29">
        <v>18.402920000000002</v>
      </c>
      <c r="G7" s="29"/>
      <c r="H7" s="30"/>
      <c r="I7" s="30"/>
      <c r="J7" s="30"/>
      <c r="K7" s="29"/>
      <c r="L7" s="30"/>
      <c r="M7" s="30"/>
      <c r="N7" s="30"/>
      <c r="O7" s="30"/>
      <c r="P7" s="29">
        <v>9.0863499999999995</v>
      </c>
      <c r="Q7" s="30">
        <v>0.11965000000000001</v>
      </c>
      <c r="R7" s="30">
        <v>8.9666999999999994</v>
      </c>
      <c r="S7" s="30"/>
      <c r="T7" s="30"/>
      <c r="U7" s="29"/>
      <c r="V7" s="30"/>
      <c r="W7" s="31"/>
      <c r="X7" s="32">
        <v>853.40088000000003</v>
      </c>
      <c r="Y7" s="32">
        <v>38.18893626935396</v>
      </c>
    </row>
    <row r="8" spans="1:25" ht="27" customHeight="1" x14ac:dyDescent="0.15">
      <c r="A8" s="1"/>
      <c r="B8" s="33"/>
      <c r="C8" s="34" t="s">
        <v>48</v>
      </c>
      <c r="D8" s="35" t="s">
        <v>49</v>
      </c>
      <c r="E8" s="36"/>
      <c r="F8" s="36"/>
      <c r="G8" s="36">
        <v>128.52699000000001</v>
      </c>
      <c r="H8" s="37">
        <v>84.510440000000003</v>
      </c>
      <c r="I8" s="37">
        <v>43.147889999999997</v>
      </c>
      <c r="J8" s="37">
        <v>0.86865999999999999</v>
      </c>
      <c r="K8" s="36"/>
      <c r="L8" s="37"/>
      <c r="M8" s="37"/>
      <c r="N8" s="37"/>
      <c r="O8" s="37"/>
      <c r="P8" s="36"/>
      <c r="Q8" s="37"/>
      <c r="R8" s="37"/>
      <c r="S8" s="37"/>
      <c r="T8" s="37"/>
      <c r="U8" s="36"/>
      <c r="V8" s="37"/>
      <c r="W8" s="38"/>
      <c r="X8" s="39">
        <v>128.52699000000001</v>
      </c>
      <c r="Y8" s="39">
        <v>5.7514693797853758</v>
      </c>
    </row>
    <row r="9" spans="1:25" ht="27" customHeight="1" x14ac:dyDescent="0.15">
      <c r="A9" s="1"/>
      <c r="B9" s="20" t="s">
        <v>50</v>
      </c>
      <c r="C9" s="21"/>
      <c r="D9" s="22" t="s">
        <v>51</v>
      </c>
      <c r="E9" s="41">
        <v>5.30809</v>
      </c>
      <c r="F9" s="41"/>
      <c r="G9" s="41"/>
      <c r="H9" s="42"/>
      <c r="I9" s="42"/>
      <c r="J9" s="42"/>
      <c r="K9" s="41">
        <v>292.59419000000003</v>
      </c>
      <c r="L9" s="42">
        <v>60.494540000000001</v>
      </c>
      <c r="M9" s="42">
        <v>171.95272</v>
      </c>
      <c r="N9" s="42">
        <v>1.4160900000000001</v>
      </c>
      <c r="O9" s="42">
        <v>58.730840000000001</v>
      </c>
      <c r="P9" s="41">
        <v>44.538119999999999</v>
      </c>
      <c r="Q9" s="42"/>
      <c r="R9" s="42">
        <v>14.05653</v>
      </c>
      <c r="S9" s="42">
        <v>0.92976999999999999</v>
      </c>
      <c r="T9" s="42">
        <v>29.551819999999999</v>
      </c>
      <c r="U9" s="41">
        <v>14.902100000000001</v>
      </c>
      <c r="V9" s="42">
        <v>14.902100000000001</v>
      </c>
      <c r="W9" s="43">
        <v>48</v>
      </c>
      <c r="X9" s="44">
        <v>405.34250000000003</v>
      </c>
      <c r="Y9" s="44">
        <v>18.138719167667848</v>
      </c>
    </row>
    <row r="10" spans="1:25" ht="27" customHeight="1" x14ac:dyDescent="0.15">
      <c r="A10" s="1"/>
      <c r="B10" s="27"/>
      <c r="C10" s="2" t="s">
        <v>52</v>
      </c>
      <c r="D10" s="28" t="s">
        <v>53</v>
      </c>
      <c r="E10" s="29">
        <v>0.22636999999999999</v>
      </c>
      <c r="F10" s="29"/>
      <c r="G10" s="29"/>
      <c r="H10" s="30"/>
      <c r="I10" s="30"/>
      <c r="J10" s="30"/>
      <c r="K10" s="29">
        <v>292.49634000000003</v>
      </c>
      <c r="L10" s="30">
        <v>60.39669</v>
      </c>
      <c r="M10" s="30">
        <v>171.95272</v>
      </c>
      <c r="N10" s="30">
        <v>1.4160900000000001</v>
      </c>
      <c r="O10" s="30">
        <v>58.730840000000001</v>
      </c>
      <c r="P10" s="29"/>
      <c r="Q10" s="30"/>
      <c r="R10" s="30"/>
      <c r="S10" s="30"/>
      <c r="T10" s="30"/>
      <c r="U10" s="29"/>
      <c r="V10" s="30"/>
      <c r="W10" s="31"/>
      <c r="X10" s="32">
        <v>292.72271000000001</v>
      </c>
      <c r="Y10" s="32">
        <v>13.099082950069821</v>
      </c>
    </row>
    <row r="11" spans="1:25" ht="37.5" customHeight="1" x14ac:dyDescent="0.15">
      <c r="A11" s="1"/>
      <c r="B11" s="33"/>
      <c r="C11" s="34" t="s">
        <v>54</v>
      </c>
      <c r="D11" s="35" t="s">
        <v>55</v>
      </c>
      <c r="E11" s="36"/>
      <c r="F11" s="36"/>
      <c r="G11" s="36"/>
      <c r="H11" s="37"/>
      <c r="I11" s="37"/>
      <c r="J11" s="37"/>
      <c r="K11" s="36"/>
      <c r="L11" s="37"/>
      <c r="M11" s="37"/>
      <c r="N11" s="37"/>
      <c r="O11" s="37"/>
      <c r="P11" s="36">
        <v>5.9297699999999995</v>
      </c>
      <c r="Q11" s="37"/>
      <c r="R11" s="37"/>
      <c r="S11" s="37">
        <v>0.92976999999999999</v>
      </c>
      <c r="T11" s="37">
        <v>5</v>
      </c>
      <c r="U11" s="36">
        <v>14.902100000000001</v>
      </c>
      <c r="V11" s="37">
        <v>14.902100000000001</v>
      </c>
      <c r="W11" s="38"/>
      <c r="X11" s="39">
        <v>20.831870000000002</v>
      </c>
      <c r="Y11" s="39">
        <v>0.93220779875627346</v>
      </c>
    </row>
    <row r="12" spans="1:25" ht="15.75" customHeight="1" x14ac:dyDescent="0.15">
      <c r="A12" s="1"/>
      <c r="B12" s="33"/>
      <c r="C12" s="34" t="s">
        <v>56</v>
      </c>
      <c r="D12" s="35" t="s">
        <v>57</v>
      </c>
      <c r="E12" s="36">
        <v>5.0817199999999998</v>
      </c>
      <c r="F12" s="36"/>
      <c r="G12" s="36"/>
      <c r="H12" s="37"/>
      <c r="I12" s="37"/>
      <c r="J12" s="37"/>
      <c r="K12" s="36">
        <v>9.7850000000000006E-2</v>
      </c>
      <c r="L12" s="37">
        <v>9.7850000000000006E-2</v>
      </c>
      <c r="M12" s="37"/>
      <c r="N12" s="37"/>
      <c r="O12" s="37"/>
      <c r="P12" s="36">
        <v>14.05653</v>
      </c>
      <c r="Q12" s="37"/>
      <c r="R12" s="37">
        <v>14.05653</v>
      </c>
      <c r="S12" s="37"/>
      <c r="T12" s="37"/>
      <c r="U12" s="36"/>
      <c r="V12" s="37"/>
      <c r="W12" s="38"/>
      <c r="X12" s="39">
        <v>19.2361</v>
      </c>
      <c r="Y12" s="39">
        <v>0.86079849949407083</v>
      </c>
    </row>
    <row r="13" spans="1:25" ht="27" customHeight="1" x14ac:dyDescent="0.15">
      <c r="A13" s="1"/>
      <c r="B13" s="33"/>
      <c r="C13" s="34" t="s">
        <v>58</v>
      </c>
      <c r="D13" s="35" t="s">
        <v>59</v>
      </c>
      <c r="E13" s="36"/>
      <c r="F13" s="36"/>
      <c r="G13" s="36"/>
      <c r="H13" s="37"/>
      <c r="I13" s="37"/>
      <c r="J13" s="37"/>
      <c r="K13" s="36"/>
      <c r="L13" s="37"/>
      <c r="M13" s="37"/>
      <c r="N13" s="37"/>
      <c r="O13" s="37"/>
      <c r="P13" s="36">
        <v>24.551819999999999</v>
      </c>
      <c r="Q13" s="37"/>
      <c r="R13" s="37"/>
      <c r="S13" s="37"/>
      <c r="T13" s="37">
        <v>24.551819999999999</v>
      </c>
      <c r="U13" s="36"/>
      <c r="V13" s="37"/>
      <c r="W13" s="38">
        <v>48</v>
      </c>
      <c r="X13" s="40">
        <v>72.551819999999992</v>
      </c>
      <c r="Y13" s="40">
        <v>3.2466299193476802</v>
      </c>
    </row>
    <row r="14" spans="1:25" ht="27" customHeight="1" x14ac:dyDescent="0.15">
      <c r="A14" s="1"/>
      <c r="B14" s="20" t="s">
        <v>60</v>
      </c>
      <c r="C14" s="21"/>
      <c r="D14" s="22" t="s">
        <v>61</v>
      </c>
      <c r="E14" s="41"/>
      <c r="F14" s="41"/>
      <c r="G14" s="41"/>
      <c r="H14" s="42"/>
      <c r="I14" s="42"/>
      <c r="J14" s="42"/>
      <c r="K14" s="41"/>
      <c r="L14" s="42"/>
      <c r="M14" s="42"/>
      <c r="N14" s="42"/>
      <c r="O14" s="42"/>
      <c r="P14" s="41">
        <v>804.48576000000003</v>
      </c>
      <c r="Q14" s="42">
        <v>804.48576000000003</v>
      </c>
      <c r="R14" s="42"/>
      <c r="S14" s="42"/>
      <c r="T14" s="42"/>
      <c r="U14" s="41"/>
      <c r="V14" s="42"/>
      <c r="W14" s="43"/>
      <c r="X14" s="44">
        <v>804.48576000000003</v>
      </c>
      <c r="Y14" s="44">
        <v>36.00002781605145</v>
      </c>
    </row>
    <row r="15" spans="1:25" ht="27" customHeight="1" x14ac:dyDescent="0.15">
      <c r="A15" s="1"/>
      <c r="B15" s="27"/>
      <c r="C15" s="2" t="s">
        <v>62</v>
      </c>
      <c r="D15" s="28" t="s">
        <v>63</v>
      </c>
      <c r="E15" s="29"/>
      <c r="F15" s="29"/>
      <c r="G15" s="29"/>
      <c r="H15" s="30"/>
      <c r="I15" s="30"/>
      <c r="J15" s="30"/>
      <c r="K15" s="29"/>
      <c r="L15" s="30"/>
      <c r="M15" s="30"/>
      <c r="N15" s="30"/>
      <c r="O15" s="30"/>
      <c r="P15" s="29">
        <v>3.3140000000000001</v>
      </c>
      <c r="Q15" s="30">
        <v>3.3140000000000001</v>
      </c>
      <c r="R15" s="30"/>
      <c r="S15" s="30"/>
      <c r="T15" s="30"/>
      <c r="U15" s="29"/>
      <c r="V15" s="30"/>
      <c r="W15" s="31"/>
      <c r="X15" s="32">
        <v>3.3140000000000001</v>
      </c>
      <c r="Y15" s="32">
        <v>0.14829857545569791</v>
      </c>
    </row>
    <row r="16" spans="1:25" ht="27" customHeight="1" x14ac:dyDescent="0.15">
      <c r="A16" s="1"/>
      <c r="B16" s="33"/>
      <c r="C16" s="34" t="s">
        <v>64</v>
      </c>
      <c r="D16" s="35" t="s">
        <v>65</v>
      </c>
      <c r="E16" s="36"/>
      <c r="F16" s="36"/>
      <c r="G16" s="36"/>
      <c r="H16" s="37"/>
      <c r="I16" s="37"/>
      <c r="J16" s="37"/>
      <c r="K16" s="36"/>
      <c r="L16" s="37"/>
      <c r="M16" s="37"/>
      <c r="N16" s="37"/>
      <c r="O16" s="37"/>
      <c r="P16" s="36">
        <v>25.038599999999999</v>
      </c>
      <c r="Q16" s="37">
        <v>25.038599999999999</v>
      </c>
      <c r="R16" s="37"/>
      <c r="S16" s="37"/>
      <c r="T16" s="37"/>
      <c r="U16" s="36"/>
      <c r="V16" s="37"/>
      <c r="W16" s="38"/>
      <c r="X16" s="39">
        <v>25.038599999999999</v>
      </c>
      <c r="Y16" s="39">
        <v>1.1204552538940971</v>
      </c>
    </row>
    <row r="17" spans="1:25" ht="27" customHeight="1" x14ac:dyDescent="0.15">
      <c r="A17" s="1"/>
      <c r="B17" s="33"/>
      <c r="C17" s="34" t="s">
        <v>66</v>
      </c>
      <c r="D17" s="35" t="s">
        <v>67</v>
      </c>
      <c r="E17" s="36"/>
      <c r="F17" s="36"/>
      <c r="G17" s="36"/>
      <c r="H17" s="37"/>
      <c r="I17" s="37"/>
      <c r="J17" s="37"/>
      <c r="K17" s="36"/>
      <c r="L17" s="37"/>
      <c r="M17" s="37"/>
      <c r="N17" s="37"/>
      <c r="O17" s="37"/>
      <c r="P17" s="36">
        <v>776.13315999999998</v>
      </c>
      <c r="Q17" s="37">
        <v>776.13315999999998</v>
      </c>
      <c r="R17" s="37"/>
      <c r="S17" s="37"/>
      <c r="T17" s="37"/>
      <c r="U17" s="36"/>
      <c r="V17" s="37"/>
      <c r="W17" s="38"/>
      <c r="X17" s="40">
        <v>776.13315999999998</v>
      </c>
      <c r="Y17" s="40">
        <v>34.731273986701652</v>
      </c>
    </row>
    <row r="18" spans="1:25" ht="27" customHeight="1" x14ac:dyDescent="0.15">
      <c r="A18" s="1"/>
      <c r="B18" s="20" t="s">
        <v>68</v>
      </c>
      <c r="C18" s="21"/>
      <c r="D18" s="22" t="s">
        <v>69</v>
      </c>
      <c r="E18" s="41"/>
      <c r="F18" s="41"/>
      <c r="G18" s="41"/>
      <c r="H18" s="42"/>
      <c r="I18" s="42"/>
      <c r="J18" s="42"/>
      <c r="K18" s="41"/>
      <c r="L18" s="42"/>
      <c r="M18" s="42"/>
      <c r="N18" s="42"/>
      <c r="O18" s="42"/>
      <c r="P18" s="41"/>
      <c r="Q18" s="42"/>
      <c r="R18" s="42"/>
      <c r="S18" s="42"/>
      <c r="T18" s="42"/>
      <c r="U18" s="41">
        <v>42.924809999999994</v>
      </c>
      <c r="V18" s="42">
        <v>42.924809999999994</v>
      </c>
      <c r="W18" s="43"/>
      <c r="X18" s="44">
        <v>42.924809999999994</v>
      </c>
      <c r="Y18" s="44">
        <v>1.9208473671413688</v>
      </c>
    </row>
    <row r="19" spans="1:25" ht="27" customHeight="1" thickBot="1" x14ac:dyDescent="0.2">
      <c r="A19" s="1"/>
      <c r="B19" s="27"/>
      <c r="C19" s="2" t="s">
        <v>70</v>
      </c>
      <c r="D19" s="28" t="s">
        <v>71</v>
      </c>
      <c r="E19" s="29"/>
      <c r="F19" s="29"/>
      <c r="G19" s="29"/>
      <c r="H19" s="30"/>
      <c r="I19" s="30"/>
      <c r="J19" s="30"/>
      <c r="K19" s="29"/>
      <c r="L19" s="30"/>
      <c r="M19" s="30"/>
      <c r="N19" s="30"/>
      <c r="O19" s="30"/>
      <c r="P19" s="29"/>
      <c r="Q19" s="30"/>
      <c r="R19" s="30"/>
      <c r="S19" s="30"/>
      <c r="T19" s="30"/>
      <c r="U19" s="29">
        <v>42.924809999999994</v>
      </c>
      <c r="V19" s="30">
        <v>42.924809999999994</v>
      </c>
      <c r="W19" s="31"/>
      <c r="X19" s="32">
        <v>42.924809999999994</v>
      </c>
      <c r="Y19" s="32">
        <v>1.9208473671413688</v>
      </c>
    </row>
    <row r="20" spans="1:25" ht="15.75" customHeight="1" thickBot="1" x14ac:dyDescent="0.2">
      <c r="A20" s="1"/>
      <c r="B20" s="223" t="s">
        <v>72</v>
      </c>
      <c r="C20" s="223"/>
      <c r="D20" s="223"/>
      <c r="E20" s="46">
        <v>831.21969999999999</v>
      </c>
      <c r="F20" s="46">
        <v>18.402920000000002</v>
      </c>
      <c r="G20" s="46">
        <v>128.52699000000001</v>
      </c>
      <c r="H20" s="47">
        <v>84.510440000000003</v>
      </c>
      <c r="I20" s="48">
        <v>43.147889999999997</v>
      </c>
      <c r="J20" s="49">
        <v>0.86865999999999999</v>
      </c>
      <c r="K20" s="46">
        <v>292.59419000000003</v>
      </c>
      <c r="L20" s="47">
        <v>60.494540000000001</v>
      </c>
      <c r="M20" s="48">
        <v>171.95272</v>
      </c>
      <c r="N20" s="48">
        <v>1.4160900000000001</v>
      </c>
      <c r="O20" s="49">
        <v>58.730840000000001</v>
      </c>
      <c r="P20" s="46">
        <v>858.11023</v>
      </c>
      <c r="Q20" s="47">
        <v>804.60541000000001</v>
      </c>
      <c r="R20" s="48">
        <v>23.023229999999998</v>
      </c>
      <c r="S20" s="48">
        <v>0.92976999999999999</v>
      </c>
      <c r="T20" s="49">
        <v>29.551819999999999</v>
      </c>
      <c r="U20" s="46">
        <v>57.826909999999998</v>
      </c>
      <c r="V20" s="47">
        <v>57.826909999999998</v>
      </c>
      <c r="W20" s="50">
        <v>48</v>
      </c>
      <c r="X20" s="51">
        <v>2234.6809400000002</v>
      </c>
      <c r="Y20" s="51">
        <v>100</v>
      </c>
    </row>
    <row r="21" spans="1:25" ht="15.75" customHeight="1" thickBot="1" x14ac:dyDescent="0.2">
      <c r="A21" s="1"/>
      <c r="B21" s="219" t="s">
        <v>73</v>
      </c>
      <c r="C21" s="219"/>
      <c r="D21" s="219"/>
      <c r="E21" s="52">
        <v>37.196348038839048</v>
      </c>
      <c r="F21" s="52">
        <v>0.82351442976016076</v>
      </c>
      <c r="G21" s="52">
        <v>5.7514693797853758</v>
      </c>
      <c r="H21" s="53">
        <v>3.7817676110845606</v>
      </c>
      <c r="I21" s="54">
        <v>1.9308300002773546</v>
      </c>
      <c r="J21" s="55">
        <v>3.8871768423460039E-2</v>
      </c>
      <c r="K21" s="52">
        <v>13.093331793486367</v>
      </c>
      <c r="L21" s="53">
        <v>2.7070772796764442</v>
      </c>
      <c r="M21" s="54">
        <v>7.6947324748740193</v>
      </c>
      <c r="N21" s="54">
        <v>6.3368777826511555E-2</v>
      </c>
      <c r="O21" s="55">
        <v>2.6281532611093912</v>
      </c>
      <c r="P21" s="52">
        <v>38.399675525938839</v>
      </c>
      <c r="Q21" s="53">
        <v>36.005382047962513</v>
      </c>
      <c r="R21" s="54">
        <v>1.0302692249212093</v>
      </c>
      <c r="S21" s="54">
        <v>4.1606386995004303E-2</v>
      </c>
      <c r="T21" s="55">
        <v>1.3224178660601096</v>
      </c>
      <c r="U21" s="52">
        <v>2.5877031913110597</v>
      </c>
      <c r="V21" s="53">
        <v>2.5877031913110597</v>
      </c>
      <c r="W21" s="56">
        <v>2.1479576408791492</v>
      </c>
      <c r="X21" s="51">
        <v>100.00000000000001</v>
      </c>
      <c r="Y21" s="51"/>
    </row>
    <row r="22" spans="1:25" ht="15.75" customHeight="1" x14ac:dyDescent="0.15">
      <c r="A22" s="1"/>
      <c r="B22" s="225" t="s">
        <v>74</v>
      </c>
      <c r="C22" s="225"/>
      <c r="D22" s="225" t="s">
        <v>1192</v>
      </c>
      <c r="E22" s="36"/>
      <c r="F22" s="36"/>
      <c r="G22" s="36"/>
      <c r="H22" s="37"/>
      <c r="I22" s="37"/>
      <c r="J22" s="37"/>
      <c r="K22" s="36"/>
      <c r="L22" s="37"/>
      <c r="M22" s="37"/>
      <c r="N22" s="37"/>
      <c r="O22" s="37"/>
      <c r="P22" s="36"/>
      <c r="Q22" s="37"/>
      <c r="R22" s="37"/>
      <c r="S22" s="37"/>
      <c r="T22" s="37"/>
      <c r="U22" s="36"/>
      <c r="V22" s="37"/>
      <c r="W22" s="38"/>
      <c r="X22" s="39" t="s">
        <v>1192</v>
      </c>
      <c r="Y22" s="39"/>
    </row>
    <row r="23" spans="1:25" ht="15.75" customHeight="1" x14ac:dyDescent="0.15">
      <c r="A23" s="1"/>
      <c r="B23" s="33"/>
      <c r="C23" s="218" t="s">
        <v>75</v>
      </c>
      <c r="D23" s="218" t="s">
        <v>1192</v>
      </c>
      <c r="E23" s="36">
        <v>831.21969000000001</v>
      </c>
      <c r="F23" s="36">
        <v>18.402920000000002</v>
      </c>
      <c r="G23" s="36">
        <v>128.52699000000001</v>
      </c>
      <c r="H23" s="37">
        <v>84.510440000000003</v>
      </c>
      <c r="I23" s="37">
        <v>43.147889999999997</v>
      </c>
      <c r="J23" s="37">
        <v>0.86865999999999999</v>
      </c>
      <c r="K23" s="36">
        <v>292.59419000000003</v>
      </c>
      <c r="L23" s="37">
        <v>60.494540000000001</v>
      </c>
      <c r="M23" s="37">
        <v>171.95272</v>
      </c>
      <c r="N23" s="37">
        <v>1.4160900000000001</v>
      </c>
      <c r="O23" s="37">
        <v>58.730840000000001</v>
      </c>
      <c r="P23" s="36">
        <v>858.11023</v>
      </c>
      <c r="Q23" s="37">
        <v>804.60541000000001</v>
      </c>
      <c r="R23" s="37">
        <v>23.023229999999998</v>
      </c>
      <c r="S23" s="37">
        <v>0.92976999999999999</v>
      </c>
      <c r="T23" s="37">
        <v>29.551819999999999</v>
      </c>
      <c r="U23" s="36">
        <v>57.826909999999998</v>
      </c>
      <c r="V23" s="37">
        <v>57.826909999999998</v>
      </c>
      <c r="W23" s="38"/>
      <c r="X23" s="57">
        <v>2186.6809299999995</v>
      </c>
      <c r="Y23" s="39"/>
    </row>
    <row r="24" spans="1:25" ht="27" customHeight="1" x14ac:dyDescent="0.15">
      <c r="A24" s="1"/>
      <c r="B24" s="33"/>
      <c r="C24" s="34" t="s">
        <v>76</v>
      </c>
      <c r="D24" s="35" t="s">
        <v>77</v>
      </c>
      <c r="E24" s="36">
        <v>830.93219999999997</v>
      </c>
      <c r="F24" s="36">
        <v>18.402920000000002</v>
      </c>
      <c r="G24" s="36">
        <v>128.52699000000001</v>
      </c>
      <c r="H24" s="37">
        <v>84.510440000000003</v>
      </c>
      <c r="I24" s="37">
        <v>43.147889999999997</v>
      </c>
      <c r="J24" s="37">
        <v>0.86865999999999999</v>
      </c>
      <c r="K24" s="36">
        <v>57.487549999999999</v>
      </c>
      <c r="L24" s="37">
        <v>1.9992799999999999</v>
      </c>
      <c r="M24" s="37">
        <v>11.50883</v>
      </c>
      <c r="N24" s="37">
        <v>1.4160900000000001</v>
      </c>
      <c r="O24" s="37">
        <v>42.56335</v>
      </c>
      <c r="P24" s="36">
        <v>9.0863499999999995</v>
      </c>
      <c r="Q24" s="37">
        <v>0.11965000000000001</v>
      </c>
      <c r="R24" s="37">
        <v>8.9666999999999994</v>
      </c>
      <c r="S24" s="37"/>
      <c r="T24" s="37"/>
      <c r="U24" s="36"/>
      <c r="V24" s="37"/>
      <c r="W24" s="38"/>
      <c r="X24" s="57">
        <v>1044.4360100000001</v>
      </c>
      <c r="Y24" s="39"/>
    </row>
    <row r="25" spans="1:25" ht="27" customHeight="1" x14ac:dyDescent="0.15">
      <c r="A25" s="1"/>
      <c r="B25" s="33"/>
      <c r="C25" s="34" t="s">
        <v>78</v>
      </c>
      <c r="D25" s="35" t="s">
        <v>79</v>
      </c>
      <c r="E25" s="36">
        <v>0.28749000000000002</v>
      </c>
      <c r="F25" s="36"/>
      <c r="G25" s="36"/>
      <c r="H25" s="37"/>
      <c r="I25" s="37"/>
      <c r="J25" s="37"/>
      <c r="K25" s="36">
        <v>235.10664000000003</v>
      </c>
      <c r="L25" s="37">
        <v>58.495260000000002</v>
      </c>
      <c r="M25" s="37">
        <v>160.44389000000001</v>
      </c>
      <c r="N25" s="37"/>
      <c r="O25" s="37">
        <v>16.167490000000001</v>
      </c>
      <c r="P25" s="36">
        <v>38.608350000000002</v>
      </c>
      <c r="Q25" s="37"/>
      <c r="R25" s="37">
        <v>14.05653</v>
      </c>
      <c r="S25" s="37"/>
      <c r="T25" s="37">
        <v>24.551819999999999</v>
      </c>
      <c r="U25" s="36"/>
      <c r="V25" s="37"/>
      <c r="W25" s="38"/>
      <c r="X25" s="57">
        <v>274.00247999999999</v>
      </c>
      <c r="Y25" s="39"/>
    </row>
    <row r="26" spans="1:25" ht="15.75" customHeight="1" x14ac:dyDescent="0.15">
      <c r="A26" s="1"/>
      <c r="B26" s="33"/>
      <c r="C26" s="34" t="s">
        <v>80</v>
      </c>
      <c r="D26" s="35" t="s">
        <v>81</v>
      </c>
      <c r="E26" s="36"/>
      <c r="F26" s="36"/>
      <c r="G26" s="36"/>
      <c r="H26" s="37"/>
      <c r="I26" s="37"/>
      <c r="J26" s="37"/>
      <c r="K26" s="36"/>
      <c r="L26" s="37"/>
      <c r="M26" s="37"/>
      <c r="N26" s="37"/>
      <c r="O26" s="37"/>
      <c r="P26" s="36">
        <v>804.48576000000003</v>
      </c>
      <c r="Q26" s="37">
        <v>804.48576000000003</v>
      </c>
      <c r="R26" s="37"/>
      <c r="S26" s="37"/>
      <c r="T26" s="37"/>
      <c r="U26" s="36"/>
      <c r="V26" s="37"/>
      <c r="W26" s="38"/>
      <c r="X26" s="57">
        <v>804.48576000000003</v>
      </c>
      <c r="Y26" s="39"/>
    </row>
    <row r="27" spans="1:25" ht="37.5" customHeight="1" x14ac:dyDescent="0.15">
      <c r="A27" s="1"/>
      <c r="B27" s="33"/>
      <c r="C27" s="34" t="s">
        <v>82</v>
      </c>
      <c r="D27" s="35" t="s">
        <v>83</v>
      </c>
      <c r="E27" s="36"/>
      <c r="F27" s="36"/>
      <c r="G27" s="36"/>
      <c r="H27" s="37"/>
      <c r="I27" s="37"/>
      <c r="J27" s="37"/>
      <c r="K27" s="36"/>
      <c r="L27" s="37"/>
      <c r="M27" s="37"/>
      <c r="N27" s="37"/>
      <c r="O27" s="37"/>
      <c r="P27" s="36">
        <v>5.9297699999999995</v>
      </c>
      <c r="Q27" s="37"/>
      <c r="R27" s="37"/>
      <c r="S27" s="37">
        <v>0.92976999999999999</v>
      </c>
      <c r="T27" s="37">
        <v>5</v>
      </c>
      <c r="U27" s="36">
        <v>41.787280000000003</v>
      </c>
      <c r="V27" s="37">
        <v>41.787280000000003</v>
      </c>
      <c r="W27" s="38"/>
      <c r="X27" s="57">
        <v>47.71705</v>
      </c>
      <c r="Y27" s="39"/>
    </row>
    <row r="28" spans="1:25" ht="27" customHeight="1" x14ac:dyDescent="0.15">
      <c r="A28" s="1"/>
      <c r="B28" s="33"/>
      <c r="C28" s="34" t="s">
        <v>84</v>
      </c>
      <c r="D28" s="35" t="s">
        <v>85</v>
      </c>
      <c r="E28" s="36"/>
      <c r="F28" s="36"/>
      <c r="G28" s="36"/>
      <c r="H28" s="37"/>
      <c r="I28" s="37"/>
      <c r="J28" s="37"/>
      <c r="K28" s="36"/>
      <c r="L28" s="37"/>
      <c r="M28" s="37"/>
      <c r="N28" s="37"/>
      <c r="O28" s="37"/>
      <c r="P28" s="36"/>
      <c r="Q28" s="37"/>
      <c r="R28" s="37"/>
      <c r="S28" s="37"/>
      <c r="T28" s="37"/>
      <c r="U28" s="36">
        <v>16.039629999999999</v>
      </c>
      <c r="V28" s="37">
        <v>16.039629999999999</v>
      </c>
      <c r="W28" s="38"/>
      <c r="X28" s="57">
        <v>16.039629999999999</v>
      </c>
      <c r="Y28" s="39"/>
    </row>
    <row r="29" spans="1:25" ht="15.75" customHeight="1" x14ac:dyDescent="0.15">
      <c r="A29" s="1"/>
      <c r="B29" s="33"/>
      <c r="C29" s="218" t="s">
        <v>86</v>
      </c>
      <c r="D29" s="218" t="s">
        <v>1192</v>
      </c>
      <c r="E29" s="36">
        <v>826.13797999999997</v>
      </c>
      <c r="F29" s="36">
        <v>18.402920000000002</v>
      </c>
      <c r="G29" s="36">
        <v>128.52699000000001</v>
      </c>
      <c r="H29" s="37">
        <v>84.510440000000003</v>
      </c>
      <c r="I29" s="37">
        <v>43.147889999999997</v>
      </c>
      <c r="J29" s="37">
        <v>0.86865999999999999</v>
      </c>
      <c r="K29" s="36">
        <v>292.49634000000003</v>
      </c>
      <c r="L29" s="37">
        <v>60.39669</v>
      </c>
      <c r="M29" s="37">
        <v>171.95272</v>
      </c>
      <c r="N29" s="37">
        <v>1.4160900000000001</v>
      </c>
      <c r="O29" s="37">
        <v>58.730840000000001</v>
      </c>
      <c r="P29" s="36">
        <v>34.124949999999998</v>
      </c>
      <c r="Q29" s="37">
        <v>25.158249999999999</v>
      </c>
      <c r="R29" s="37">
        <v>8.9666999999999994</v>
      </c>
      <c r="S29" s="37"/>
      <c r="T29" s="37"/>
      <c r="U29" s="36"/>
      <c r="V29" s="37"/>
      <c r="W29" s="38"/>
      <c r="X29" s="57">
        <v>1299.6891799999999</v>
      </c>
      <c r="Y29" s="39"/>
    </row>
    <row r="30" spans="1:25" ht="59.25" customHeight="1" x14ac:dyDescent="0.15">
      <c r="A30" s="1"/>
      <c r="B30" s="33"/>
      <c r="C30" s="34" t="s">
        <v>87</v>
      </c>
      <c r="D30" s="35" t="s">
        <v>88</v>
      </c>
      <c r="E30" s="36">
        <v>825.91161</v>
      </c>
      <c r="F30" s="36">
        <v>18.402920000000002</v>
      </c>
      <c r="G30" s="36">
        <v>128.52699000000001</v>
      </c>
      <c r="H30" s="37">
        <v>84.510440000000003</v>
      </c>
      <c r="I30" s="37">
        <v>43.147889999999997</v>
      </c>
      <c r="J30" s="37">
        <v>0.86865999999999999</v>
      </c>
      <c r="K30" s="36"/>
      <c r="L30" s="37"/>
      <c r="M30" s="37"/>
      <c r="N30" s="37"/>
      <c r="O30" s="37"/>
      <c r="P30" s="36">
        <v>31.088079999999998</v>
      </c>
      <c r="Q30" s="37">
        <v>22.121379999999998</v>
      </c>
      <c r="R30" s="37">
        <v>8.9666999999999994</v>
      </c>
      <c r="S30" s="37"/>
      <c r="T30" s="37"/>
      <c r="U30" s="36"/>
      <c r="V30" s="37"/>
      <c r="W30" s="38"/>
      <c r="X30" s="57">
        <v>1003.9295999999999</v>
      </c>
      <c r="Y30" s="39"/>
    </row>
    <row r="31" spans="1:25" ht="37.5" customHeight="1" thickBot="1" x14ac:dyDescent="0.2">
      <c r="A31" s="1"/>
      <c r="B31" s="58"/>
      <c r="C31" s="59" t="s">
        <v>89</v>
      </c>
      <c r="D31" s="60" t="s">
        <v>90</v>
      </c>
      <c r="E31" s="61">
        <v>0.22636999999999999</v>
      </c>
      <c r="F31" s="61"/>
      <c r="G31" s="61"/>
      <c r="H31" s="62"/>
      <c r="I31" s="62"/>
      <c r="J31" s="62"/>
      <c r="K31" s="61">
        <v>292.49634000000003</v>
      </c>
      <c r="L31" s="62">
        <v>60.39669</v>
      </c>
      <c r="M31" s="62">
        <v>171.95272</v>
      </c>
      <c r="N31" s="62">
        <v>1.4160900000000001</v>
      </c>
      <c r="O31" s="62">
        <v>58.730840000000001</v>
      </c>
      <c r="P31" s="61">
        <v>3.03687</v>
      </c>
      <c r="Q31" s="62">
        <v>3.03687</v>
      </c>
      <c r="R31" s="62"/>
      <c r="S31" s="62"/>
      <c r="T31" s="62"/>
      <c r="U31" s="61"/>
      <c r="V31" s="62"/>
      <c r="W31" s="63"/>
      <c r="X31" s="64">
        <v>295.75958000000003</v>
      </c>
      <c r="Y31" s="45"/>
    </row>
    <row r="32" spans="1:25" ht="13.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</sheetData>
  <mergeCells count="10">
    <mergeCell ref="Y3:Y5"/>
    <mergeCell ref="B20:D20"/>
    <mergeCell ref="B2:E2"/>
    <mergeCell ref="B22:D22"/>
    <mergeCell ref="B5:C5"/>
    <mergeCell ref="B1:E1"/>
    <mergeCell ref="C29:D29"/>
    <mergeCell ref="B21:D21"/>
    <mergeCell ref="C23:D23"/>
    <mergeCell ref="D3:D4"/>
  </mergeCells>
  <pageMargins left="0.7" right="0.7" top="0.75" bottom="0.75" header="0.39" footer="0.39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0"/>
  <sheetViews>
    <sheetView topLeftCell="A2" workbookViewId="0">
      <selection activeCell="A21" sqref="A21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83203125" customWidth="1"/>
    <col min="4" max="4" width="9.1640625" customWidth="1"/>
    <col min="5" max="5" width="12.5" customWidth="1"/>
    <col min="6" max="6" width="9.1640625" customWidth="1"/>
    <col min="7" max="10" width="7.33203125" customWidth="1"/>
    <col min="11" max="11" width="7.1640625" customWidth="1"/>
    <col min="12" max="12" width="6.33203125" customWidth="1"/>
    <col min="13" max="13" width="7.6640625" customWidth="1"/>
    <col min="14" max="14" width="7.33203125" customWidth="1"/>
    <col min="15" max="15" width="6" customWidth="1"/>
    <col min="16" max="16" width="6.33203125" customWidth="1"/>
    <col min="17" max="17" width="7.6640625" customWidth="1"/>
    <col min="18" max="19" width="6.33203125" customWidth="1"/>
    <col min="20" max="20" width="8.5" customWidth="1"/>
    <col min="21" max="21" width="6.33203125" customWidth="1"/>
    <col min="22" max="24" width="8.5" customWidth="1"/>
    <col min="25" max="28" width="8" customWidth="1"/>
    <col min="29" max="29" width="8.5" customWidth="1"/>
    <col min="30" max="30" width="11.33203125" customWidth="1"/>
    <col min="31" max="31" width="7.33203125" customWidth="1"/>
  </cols>
  <sheetData>
    <row r="1" spans="1:31" ht="13.5" customHeight="1" x14ac:dyDescent="0.15">
      <c r="A1" s="1"/>
      <c r="B1" s="217" t="s">
        <v>91</v>
      </c>
      <c r="C1" s="217"/>
      <c r="D1" s="217"/>
      <c r="E1" s="217"/>
      <c r="F1" s="2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.75" customHeight="1" thickBot="1" x14ac:dyDescent="0.2">
      <c r="A3" s="1"/>
      <c r="B3" s="3"/>
      <c r="C3" s="4"/>
      <c r="D3" s="4"/>
      <c r="E3" s="220" t="s">
        <v>92</v>
      </c>
      <c r="F3" s="5" t="s">
        <v>93</v>
      </c>
      <c r="G3" s="6"/>
      <c r="H3" s="6"/>
      <c r="I3" s="5" t="s">
        <v>94</v>
      </c>
      <c r="J3" s="6"/>
      <c r="K3" s="6"/>
      <c r="L3" s="6"/>
      <c r="M3" s="6"/>
      <c r="N3" s="5" t="s">
        <v>95</v>
      </c>
      <c r="O3" s="6"/>
      <c r="P3" s="6"/>
      <c r="Q3" s="6"/>
      <c r="R3" s="5" t="s">
        <v>96</v>
      </c>
      <c r="S3" s="6"/>
      <c r="T3" s="65" t="s">
        <v>97</v>
      </c>
      <c r="U3" s="230" t="s">
        <v>98</v>
      </c>
      <c r="V3" s="228" t="s">
        <v>99</v>
      </c>
      <c r="W3" s="6"/>
      <c r="X3" s="6"/>
      <c r="Y3" s="6"/>
      <c r="Z3" s="6"/>
      <c r="AA3" s="6"/>
      <c r="AB3" s="6"/>
      <c r="AC3" s="6"/>
      <c r="AD3" s="6"/>
      <c r="AE3" s="66"/>
    </row>
    <row r="4" spans="1:31" ht="15.75" customHeight="1" thickBot="1" x14ac:dyDescent="0.2">
      <c r="A4" s="1"/>
      <c r="B4" s="9"/>
      <c r="C4" s="10"/>
      <c r="D4" s="10"/>
      <c r="E4" s="220"/>
      <c r="F4" s="11"/>
      <c r="G4" s="12" t="s">
        <v>100</v>
      </c>
      <c r="H4" s="12" t="s">
        <v>101</v>
      </c>
      <c r="I4" s="11"/>
      <c r="J4" s="12" t="s">
        <v>102</v>
      </c>
      <c r="K4" s="12" t="s">
        <v>103</v>
      </c>
      <c r="L4" s="12" t="s">
        <v>104</v>
      </c>
      <c r="M4" s="12" t="s">
        <v>105</v>
      </c>
      <c r="N4" s="11"/>
      <c r="O4" s="12" t="s">
        <v>106</v>
      </c>
      <c r="P4" s="12" t="s">
        <v>107</v>
      </c>
      <c r="Q4" s="12" t="s">
        <v>108</v>
      </c>
      <c r="R4" s="11"/>
      <c r="S4" s="12" t="s">
        <v>109</v>
      </c>
      <c r="T4" s="67"/>
      <c r="U4" s="231"/>
      <c r="V4" s="228"/>
      <c r="W4" s="227" t="s">
        <v>110</v>
      </c>
      <c r="X4" s="12" t="s">
        <v>112</v>
      </c>
      <c r="Y4" s="12" t="s">
        <v>113</v>
      </c>
      <c r="Z4" s="12" t="s">
        <v>114</v>
      </c>
      <c r="AA4" s="12" t="s">
        <v>115</v>
      </c>
      <c r="AB4" s="12" t="s">
        <v>116</v>
      </c>
      <c r="AC4" s="227" t="s">
        <v>111</v>
      </c>
      <c r="AD4" s="12" t="s">
        <v>117</v>
      </c>
      <c r="AE4" s="68" t="s">
        <v>118</v>
      </c>
    </row>
    <row r="5" spans="1:31" ht="121.5" customHeight="1" x14ac:dyDescent="0.2">
      <c r="A5" s="1"/>
      <c r="B5" s="226" t="s">
        <v>119</v>
      </c>
      <c r="C5" s="226"/>
      <c r="D5" s="226"/>
      <c r="E5" s="16" t="s">
        <v>120</v>
      </c>
      <c r="F5" s="17" t="s">
        <v>121</v>
      </c>
      <c r="G5" s="18" t="s">
        <v>122</v>
      </c>
      <c r="H5" s="18" t="s">
        <v>123</v>
      </c>
      <c r="I5" s="17" t="s">
        <v>124</v>
      </c>
      <c r="J5" s="18" t="s">
        <v>125</v>
      </c>
      <c r="K5" s="18" t="s">
        <v>126</v>
      </c>
      <c r="L5" s="18" t="s">
        <v>127</v>
      </c>
      <c r="M5" s="18" t="s">
        <v>128</v>
      </c>
      <c r="N5" s="17" t="s">
        <v>129</v>
      </c>
      <c r="O5" s="18" t="s">
        <v>130</v>
      </c>
      <c r="P5" s="18" t="s">
        <v>131</v>
      </c>
      <c r="Q5" s="18" t="s">
        <v>132</v>
      </c>
      <c r="R5" s="17" t="s">
        <v>133</v>
      </c>
      <c r="S5" s="18" t="s">
        <v>134</v>
      </c>
      <c r="T5" s="69"/>
      <c r="U5" s="231"/>
      <c r="V5" s="228" t="s">
        <v>1192</v>
      </c>
      <c r="W5" s="227" t="s">
        <v>1192</v>
      </c>
      <c r="X5" s="18" t="s">
        <v>135</v>
      </c>
      <c r="Y5" s="18" t="s">
        <v>136</v>
      </c>
      <c r="Z5" s="18" t="s">
        <v>137</v>
      </c>
      <c r="AA5" s="18" t="s">
        <v>138</v>
      </c>
      <c r="AB5" s="18" t="s">
        <v>139</v>
      </c>
      <c r="AC5" s="227" t="s">
        <v>1192</v>
      </c>
      <c r="AD5" s="18" t="s">
        <v>140</v>
      </c>
      <c r="AE5" s="70" t="s">
        <v>141</v>
      </c>
    </row>
    <row r="6" spans="1:31" ht="15.75" customHeight="1" x14ac:dyDescent="0.15">
      <c r="A6" s="1"/>
      <c r="B6" s="20" t="s">
        <v>142</v>
      </c>
      <c r="C6" s="21"/>
      <c r="D6" s="21"/>
      <c r="E6" s="22" t="s">
        <v>143</v>
      </c>
      <c r="F6" s="23">
        <v>777.42542000000003</v>
      </c>
      <c r="G6" s="24">
        <v>672.54310999999996</v>
      </c>
      <c r="H6" s="24">
        <v>104.88231000000002</v>
      </c>
      <c r="I6" s="23">
        <v>227.56531000000001</v>
      </c>
      <c r="J6" s="24">
        <v>191.55076000000003</v>
      </c>
      <c r="K6" s="24">
        <v>1.2643799999999998</v>
      </c>
      <c r="L6" s="24">
        <v>12.325670000000002</v>
      </c>
      <c r="M6" s="24">
        <v>22.424500000000002</v>
      </c>
      <c r="N6" s="23">
        <v>284.36053000000004</v>
      </c>
      <c r="O6" s="24">
        <v>3.3124099999999999</v>
      </c>
      <c r="P6" s="24">
        <v>23.758769999999998</v>
      </c>
      <c r="Q6" s="24">
        <v>257.28935000000001</v>
      </c>
      <c r="R6" s="23">
        <v>2.0481100000000003</v>
      </c>
      <c r="S6" s="24">
        <v>2.0481100000000003</v>
      </c>
      <c r="T6" s="26">
        <v>1291.3993699999999</v>
      </c>
      <c r="U6" s="26">
        <v>57.788981395406971</v>
      </c>
      <c r="V6" s="71">
        <v>2284.1343100000004</v>
      </c>
      <c r="W6" s="24">
        <v>1291.3993800000001</v>
      </c>
      <c r="X6" s="24">
        <v>831.93977000000007</v>
      </c>
      <c r="Y6" s="24">
        <v>171.78658999999999</v>
      </c>
      <c r="Z6" s="24">
        <v>284.36052999999998</v>
      </c>
      <c r="AA6" s="24">
        <v>2.7067699999999997</v>
      </c>
      <c r="AB6" s="24">
        <v>0.60572000000000004</v>
      </c>
      <c r="AC6" s="24">
        <v>992.73493000000008</v>
      </c>
      <c r="AD6" s="24">
        <v>798.94029</v>
      </c>
      <c r="AE6" s="72">
        <v>193.79464000000002</v>
      </c>
    </row>
    <row r="7" spans="1:31" ht="27" customHeight="1" x14ac:dyDescent="0.15">
      <c r="A7" s="1"/>
      <c r="B7" s="27"/>
      <c r="C7" s="2" t="s">
        <v>144</v>
      </c>
      <c r="D7" s="2"/>
      <c r="E7" s="28" t="s">
        <v>145</v>
      </c>
      <c r="F7" s="29">
        <v>113.85805000000001</v>
      </c>
      <c r="G7" s="30">
        <v>53.770589999999999</v>
      </c>
      <c r="H7" s="30">
        <v>60.087460000000007</v>
      </c>
      <c r="I7" s="29">
        <v>29.583840000000002</v>
      </c>
      <c r="J7" s="30">
        <v>23.392420000000001</v>
      </c>
      <c r="K7" s="30"/>
      <c r="L7" s="30">
        <v>4.3425200000000013</v>
      </c>
      <c r="M7" s="30">
        <v>1.8489</v>
      </c>
      <c r="N7" s="29">
        <v>18.18751</v>
      </c>
      <c r="O7" s="30">
        <v>3.3124099999999999</v>
      </c>
      <c r="P7" s="30">
        <v>13.095549999999999</v>
      </c>
      <c r="Q7" s="30">
        <v>1.77955</v>
      </c>
      <c r="R7" s="29"/>
      <c r="S7" s="30"/>
      <c r="T7" s="73">
        <v>161.6294</v>
      </c>
      <c r="U7" s="73">
        <v>7.2327729179167797</v>
      </c>
      <c r="V7" s="74">
        <v>311.97546</v>
      </c>
      <c r="W7" s="30">
        <v>161.62942999999999</v>
      </c>
      <c r="X7" s="30">
        <v>137.26197999999999</v>
      </c>
      <c r="Y7" s="30">
        <v>6.1799400000000002</v>
      </c>
      <c r="Z7" s="30">
        <v>18.18751</v>
      </c>
      <c r="AA7" s="30"/>
      <c r="AB7" s="30"/>
      <c r="AC7" s="30">
        <v>150.34602999999998</v>
      </c>
      <c r="AD7" s="30">
        <v>124.70971</v>
      </c>
      <c r="AE7" s="75">
        <v>25.636319999999998</v>
      </c>
    </row>
    <row r="8" spans="1:31" ht="27" customHeight="1" x14ac:dyDescent="0.15">
      <c r="A8" s="1"/>
      <c r="B8" s="33"/>
      <c r="C8" s="34"/>
      <c r="D8" s="34" t="s">
        <v>146</v>
      </c>
      <c r="E8" s="35" t="s">
        <v>147</v>
      </c>
      <c r="F8" s="36">
        <v>90.546450000000007</v>
      </c>
      <c r="G8" s="37">
        <v>42.718130000000002</v>
      </c>
      <c r="H8" s="37">
        <v>47.828320000000005</v>
      </c>
      <c r="I8" s="36">
        <v>29.252840000000003</v>
      </c>
      <c r="J8" s="37">
        <v>23.392420000000001</v>
      </c>
      <c r="K8" s="37"/>
      <c r="L8" s="37">
        <v>4.0115200000000009</v>
      </c>
      <c r="M8" s="37">
        <v>1.8489</v>
      </c>
      <c r="N8" s="36">
        <v>16.407959999999999</v>
      </c>
      <c r="O8" s="37">
        <v>3.3124099999999999</v>
      </c>
      <c r="P8" s="37">
        <v>13.095549999999999</v>
      </c>
      <c r="Q8" s="37"/>
      <c r="R8" s="36"/>
      <c r="S8" s="37"/>
      <c r="T8" s="39">
        <v>136.20725000000002</v>
      </c>
      <c r="U8" s="39">
        <v>6.0951541552707642</v>
      </c>
      <c r="V8" s="76">
        <v>263.24171000000001</v>
      </c>
      <c r="W8" s="37">
        <v>136.20728</v>
      </c>
      <c r="X8" s="37">
        <v>113.95038</v>
      </c>
      <c r="Y8" s="37">
        <v>5.8489399999999998</v>
      </c>
      <c r="Z8" s="37">
        <v>16.407959999999999</v>
      </c>
      <c r="AA8" s="37"/>
      <c r="AB8" s="37"/>
      <c r="AC8" s="37">
        <v>127.03443</v>
      </c>
      <c r="AD8" s="37">
        <v>101.39811</v>
      </c>
      <c r="AE8" s="77">
        <v>25.636319999999998</v>
      </c>
    </row>
    <row r="9" spans="1:31" ht="15.75" customHeight="1" x14ac:dyDescent="0.15">
      <c r="A9" s="1"/>
      <c r="B9" s="33"/>
      <c r="C9" s="34"/>
      <c r="D9" s="34" t="s">
        <v>148</v>
      </c>
      <c r="E9" s="35" t="s">
        <v>149</v>
      </c>
      <c r="F9" s="36">
        <v>23.311599999999999</v>
      </c>
      <c r="G9" s="37">
        <v>11.05246</v>
      </c>
      <c r="H9" s="37">
        <v>12.25914</v>
      </c>
      <c r="I9" s="36">
        <v>0.33100000000000002</v>
      </c>
      <c r="J9" s="37"/>
      <c r="K9" s="37"/>
      <c r="L9" s="37">
        <v>0.33100000000000002</v>
      </c>
      <c r="M9" s="37"/>
      <c r="N9" s="36">
        <v>1.77955</v>
      </c>
      <c r="O9" s="37"/>
      <c r="P9" s="37"/>
      <c r="Q9" s="37">
        <v>1.77955</v>
      </c>
      <c r="R9" s="36"/>
      <c r="S9" s="37"/>
      <c r="T9" s="39">
        <v>25.422149999999998</v>
      </c>
      <c r="U9" s="39">
        <v>1.1376187626460164</v>
      </c>
      <c r="V9" s="76">
        <v>48.733750000000001</v>
      </c>
      <c r="W9" s="37">
        <v>25.422149999999998</v>
      </c>
      <c r="X9" s="37">
        <v>23.311599999999999</v>
      </c>
      <c r="Y9" s="37">
        <v>0.33100000000000002</v>
      </c>
      <c r="Z9" s="37">
        <v>1.77955</v>
      </c>
      <c r="AA9" s="37"/>
      <c r="AB9" s="37"/>
      <c r="AC9" s="37">
        <v>23.311599999999999</v>
      </c>
      <c r="AD9" s="37">
        <v>23.311599999999999</v>
      </c>
      <c r="AE9" s="77"/>
    </row>
    <row r="10" spans="1:31" ht="59.25" customHeight="1" x14ac:dyDescent="0.15">
      <c r="A10" s="1"/>
      <c r="B10" s="33"/>
      <c r="C10" s="34" t="s">
        <v>150</v>
      </c>
      <c r="D10" s="34"/>
      <c r="E10" s="35" t="s">
        <v>151</v>
      </c>
      <c r="F10" s="36">
        <v>104.68736</v>
      </c>
      <c r="G10" s="37">
        <v>95.380629999999996</v>
      </c>
      <c r="H10" s="37">
        <v>9.3067299999999999</v>
      </c>
      <c r="I10" s="36">
        <v>15.474699999999999</v>
      </c>
      <c r="J10" s="37"/>
      <c r="K10" s="37"/>
      <c r="L10" s="37">
        <v>0.37746000000000002</v>
      </c>
      <c r="M10" s="37">
        <v>15.097239999999999</v>
      </c>
      <c r="N10" s="36">
        <v>5.1672099999999999</v>
      </c>
      <c r="O10" s="37"/>
      <c r="P10" s="37"/>
      <c r="Q10" s="37">
        <v>5.1672099999999999</v>
      </c>
      <c r="R10" s="36"/>
      <c r="S10" s="37"/>
      <c r="T10" s="39">
        <v>125.32926999999999</v>
      </c>
      <c r="U10" s="39">
        <v>5.6083741564237695</v>
      </c>
      <c r="V10" s="76">
        <v>230.01662999999999</v>
      </c>
      <c r="W10" s="37">
        <v>125.32926999999999</v>
      </c>
      <c r="X10" s="37">
        <v>105.06482</v>
      </c>
      <c r="Y10" s="37">
        <v>15.097239999999999</v>
      </c>
      <c r="Z10" s="37">
        <v>5.1672099999999999</v>
      </c>
      <c r="AA10" s="37"/>
      <c r="AB10" s="37"/>
      <c r="AC10" s="37">
        <v>104.68736</v>
      </c>
      <c r="AD10" s="37">
        <v>104.68736</v>
      </c>
      <c r="AE10" s="77"/>
    </row>
    <row r="11" spans="1:31" ht="15.75" customHeight="1" x14ac:dyDescent="0.15">
      <c r="A11" s="1"/>
      <c r="B11" s="33"/>
      <c r="C11" s="34" t="s">
        <v>152</v>
      </c>
      <c r="D11" s="34"/>
      <c r="E11" s="35" t="s">
        <v>153</v>
      </c>
      <c r="F11" s="36">
        <v>287.91822000000002</v>
      </c>
      <c r="G11" s="37">
        <v>287.91822000000002</v>
      </c>
      <c r="H11" s="37"/>
      <c r="I11" s="36">
        <v>0.68137000000000003</v>
      </c>
      <c r="J11" s="37"/>
      <c r="K11" s="37">
        <v>0.15989999999999999</v>
      </c>
      <c r="L11" s="37"/>
      <c r="M11" s="37">
        <v>0.52146999999999999</v>
      </c>
      <c r="N11" s="36">
        <v>34.188249999999996</v>
      </c>
      <c r="O11" s="37"/>
      <c r="P11" s="37"/>
      <c r="Q11" s="37">
        <v>34.188249999999996</v>
      </c>
      <c r="R11" s="36">
        <v>0.89420000000000011</v>
      </c>
      <c r="S11" s="37">
        <v>0.89420000000000011</v>
      </c>
      <c r="T11" s="39">
        <v>323.68204000000003</v>
      </c>
      <c r="U11" s="39">
        <v>14.484485452077756</v>
      </c>
      <c r="V11" s="76">
        <v>611.60026000000005</v>
      </c>
      <c r="W11" s="37">
        <v>323.68204000000003</v>
      </c>
      <c r="X11" s="37">
        <v>287.91822000000002</v>
      </c>
      <c r="Y11" s="37">
        <v>0.52146999999999999</v>
      </c>
      <c r="Z11" s="37">
        <v>34.188249999999996</v>
      </c>
      <c r="AA11" s="37">
        <v>0.44838</v>
      </c>
      <c r="AB11" s="37">
        <v>0.60572000000000004</v>
      </c>
      <c r="AC11" s="37">
        <v>287.91822000000002</v>
      </c>
      <c r="AD11" s="37">
        <v>287.91822000000002</v>
      </c>
      <c r="AE11" s="77"/>
    </row>
    <row r="12" spans="1:31" ht="15.75" customHeight="1" x14ac:dyDescent="0.15">
      <c r="A12" s="1"/>
      <c r="B12" s="33"/>
      <c r="C12" s="34" t="s">
        <v>154</v>
      </c>
      <c r="D12" s="34"/>
      <c r="E12" s="35" t="s">
        <v>155</v>
      </c>
      <c r="F12" s="36">
        <v>217.83536000000001</v>
      </c>
      <c r="G12" s="37">
        <v>204.27508</v>
      </c>
      <c r="H12" s="37">
        <v>13.560280000000001</v>
      </c>
      <c r="I12" s="36">
        <v>34.884830000000001</v>
      </c>
      <c r="J12" s="37">
        <v>27.48639</v>
      </c>
      <c r="K12" s="37"/>
      <c r="L12" s="37">
        <v>2.4415499999999999</v>
      </c>
      <c r="M12" s="37">
        <v>4.9568899999999996</v>
      </c>
      <c r="N12" s="36">
        <v>10.663220000000001</v>
      </c>
      <c r="O12" s="37"/>
      <c r="P12" s="37">
        <v>10.663220000000001</v>
      </c>
      <c r="Q12" s="37"/>
      <c r="R12" s="36"/>
      <c r="S12" s="37"/>
      <c r="T12" s="39">
        <v>263.38341000000003</v>
      </c>
      <c r="U12" s="39">
        <v>11.786175008238427</v>
      </c>
      <c r="V12" s="76">
        <v>519.36834999999996</v>
      </c>
      <c r="W12" s="37">
        <v>263.38339999999999</v>
      </c>
      <c r="X12" s="37">
        <v>245.32174000000001</v>
      </c>
      <c r="Y12" s="37">
        <v>7.3984399999999999</v>
      </c>
      <c r="Z12" s="37">
        <v>10.663220000000001</v>
      </c>
      <c r="AA12" s="37"/>
      <c r="AB12" s="37"/>
      <c r="AC12" s="37">
        <v>255.98495</v>
      </c>
      <c r="AD12" s="37">
        <v>228.49857</v>
      </c>
      <c r="AE12" s="77">
        <v>27.48638</v>
      </c>
    </row>
    <row r="13" spans="1:31" ht="27" customHeight="1" x14ac:dyDescent="0.15">
      <c r="A13" s="1"/>
      <c r="B13" s="33"/>
      <c r="C13" s="34" t="s">
        <v>156</v>
      </c>
      <c r="D13" s="34"/>
      <c r="E13" s="35" t="s">
        <v>157</v>
      </c>
      <c r="F13" s="36">
        <v>33.699420000000003</v>
      </c>
      <c r="G13" s="37">
        <v>11.77158</v>
      </c>
      <c r="H13" s="37">
        <v>21.92784</v>
      </c>
      <c r="I13" s="36">
        <v>146.94057000000001</v>
      </c>
      <c r="J13" s="37">
        <v>140.67195000000001</v>
      </c>
      <c r="K13" s="37">
        <v>1.1044799999999999</v>
      </c>
      <c r="L13" s="37">
        <v>5.1641399999999997</v>
      </c>
      <c r="M13" s="37"/>
      <c r="N13" s="36">
        <v>216.15433999999999</v>
      </c>
      <c r="O13" s="37"/>
      <c r="P13" s="37"/>
      <c r="Q13" s="37">
        <v>216.15433999999999</v>
      </c>
      <c r="R13" s="36">
        <v>1.15391</v>
      </c>
      <c r="S13" s="37">
        <v>1.15391</v>
      </c>
      <c r="T13" s="39">
        <v>397.94824</v>
      </c>
      <c r="U13" s="39">
        <v>17.807832318901433</v>
      </c>
      <c r="V13" s="76">
        <v>572.31959000000006</v>
      </c>
      <c r="W13" s="37">
        <v>397.94823000000002</v>
      </c>
      <c r="X13" s="37">
        <v>36.945999999999998</v>
      </c>
      <c r="Y13" s="37">
        <v>142.58949999999999</v>
      </c>
      <c r="Z13" s="37">
        <v>216.15433999999999</v>
      </c>
      <c r="AA13" s="37">
        <v>2.2583899999999999</v>
      </c>
      <c r="AB13" s="37"/>
      <c r="AC13" s="37">
        <v>174.37136000000001</v>
      </c>
      <c r="AD13" s="37">
        <v>33.699420000000003</v>
      </c>
      <c r="AE13" s="77">
        <v>140.67194000000001</v>
      </c>
    </row>
    <row r="14" spans="1:31" ht="37.5" customHeight="1" x14ac:dyDescent="0.15">
      <c r="A14" s="1"/>
      <c r="B14" s="33"/>
      <c r="C14" s="34" t="s">
        <v>158</v>
      </c>
      <c r="D14" s="34"/>
      <c r="E14" s="35" t="s">
        <v>159</v>
      </c>
      <c r="F14" s="36">
        <v>19.427009999999999</v>
      </c>
      <c r="G14" s="37">
        <v>19.427009999999999</v>
      </c>
      <c r="H14" s="37"/>
      <c r="I14" s="36"/>
      <c r="J14" s="37"/>
      <c r="K14" s="37"/>
      <c r="L14" s="37"/>
      <c r="M14" s="37"/>
      <c r="N14" s="36"/>
      <c r="O14" s="37"/>
      <c r="P14" s="37"/>
      <c r="Q14" s="37"/>
      <c r="R14" s="36"/>
      <c r="S14" s="37"/>
      <c r="T14" s="40">
        <v>19.427009999999999</v>
      </c>
      <c r="U14" s="40">
        <v>0.86934154184881252</v>
      </c>
      <c r="V14" s="76">
        <v>38.854019999999998</v>
      </c>
      <c r="W14" s="37">
        <v>19.427009999999999</v>
      </c>
      <c r="X14" s="37">
        <v>19.427009999999999</v>
      </c>
      <c r="Y14" s="37"/>
      <c r="Z14" s="37"/>
      <c r="AA14" s="37"/>
      <c r="AB14" s="37"/>
      <c r="AC14" s="37">
        <v>19.427009999999999</v>
      </c>
      <c r="AD14" s="37">
        <v>19.427009999999999</v>
      </c>
      <c r="AE14" s="77"/>
    </row>
    <row r="15" spans="1:31" ht="37.5" customHeight="1" x14ac:dyDescent="0.15">
      <c r="A15" s="1"/>
      <c r="B15" s="20" t="s">
        <v>160</v>
      </c>
      <c r="C15" s="21"/>
      <c r="D15" s="21"/>
      <c r="E15" s="22" t="s">
        <v>161</v>
      </c>
      <c r="F15" s="23">
        <v>5.0776500000000002</v>
      </c>
      <c r="G15" s="24">
        <v>5.0776500000000002</v>
      </c>
      <c r="H15" s="24"/>
      <c r="I15" s="23"/>
      <c r="J15" s="24"/>
      <c r="K15" s="24"/>
      <c r="L15" s="24"/>
      <c r="M15" s="24"/>
      <c r="N15" s="23"/>
      <c r="O15" s="24"/>
      <c r="P15" s="24"/>
      <c r="Q15" s="24"/>
      <c r="R15" s="23"/>
      <c r="S15" s="24"/>
      <c r="T15" s="26">
        <v>5.0776500000000002</v>
      </c>
      <c r="U15" s="26">
        <v>0.22722035351650222</v>
      </c>
      <c r="V15" s="71">
        <v>10.1553</v>
      </c>
      <c r="W15" s="24">
        <v>5.0776500000000002</v>
      </c>
      <c r="X15" s="24">
        <v>5.0776500000000002</v>
      </c>
      <c r="Y15" s="24"/>
      <c r="Z15" s="24"/>
      <c r="AA15" s="24"/>
      <c r="AB15" s="24"/>
      <c r="AC15" s="24">
        <v>5.0776500000000002</v>
      </c>
      <c r="AD15" s="24">
        <v>5.0776500000000002</v>
      </c>
      <c r="AE15" s="72"/>
    </row>
    <row r="16" spans="1:31" ht="37.5" customHeight="1" x14ac:dyDescent="0.15">
      <c r="A16" s="1"/>
      <c r="B16" s="27"/>
      <c r="C16" s="2" t="s">
        <v>162</v>
      </c>
      <c r="D16" s="2"/>
      <c r="E16" s="28" t="s">
        <v>163</v>
      </c>
      <c r="F16" s="29">
        <v>5.0776500000000002</v>
      </c>
      <c r="G16" s="30">
        <v>5.0776500000000002</v>
      </c>
      <c r="H16" s="30"/>
      <c r="I16" s="29"/>
      <c r="J16" s="30"/>
      <c r="K16" s="30"/>
      <c r="L16" s="30"/>
      <c r="M16" s="30"/>
      <c r="N16" s="29"/>
      <c r="O16" s="30"/>
      <c r="P16" s="30"/>
      <c r="Q16" s="30"/>
      <c r="R16" s="29"/>
      <c r="S16" s="30"/>
      <c r="T16" s="73">
        <v>5.0776500000000002</v>
      </c>
      <c r="U16" s="73">
        <v>0.22722035351650222</v>
      </c>
      <c r="V16" s="74">
        <v>10.1553</v>
      </c>
      <c r="W16" s="30">
        <v>5.0776500000000002</v>
      </c>
      <c r="X16" s="30">
        <v>5.0776500000000002</v>
      </c>
      <c r="Y16" s="30"/>
      <c r="Z16" s="30"/>
      <c r="AA16" s="30"/>
      <c r="AB16" s="30"/>
      <c r="AC16" s="30">
        <v>5.0776500000000002</v>
      </c>
      <c r="AD16" s="30">
        <v>5.0776500000000002</v>
      </c>
      <c r="AE16" s="75"/>
    </row>
    <row r="17" spans="1:31" ht="15.75" customHeight="1" x14ac:dyDescent="0.15">
      <c r="A17" s="1"/>
      <c r="B17" s="33"/>
      <c r="C17" s="34"/>
      <c r="D17" s="34" t="s">
        <v>164</v>
      </c>
      <c r="E17" s="35" t="s">
        <v>165</v>
      </c>
      <c r="F17" s="36">
        <v>5.0776500000000002</v>
      </c>
      <c r="G17" s="37">
        <v>5.0776500000000002</v>
      </c>
      <c r="H17" s="37"/>
      <c r="I17" s="36"/>
      <c r="J17" s="37"/>
      <c r="K17" s="37"/>
      <c r="L17" s="37"/>
      <c r="M17" s="37"/>
      <c r="N17" s="36"/>
      <c r="O17" s="37"/>
      <c r="P17" s="37"/>
      <c r="Q17" s="37"/>
      <c r="R17" s="36"/>
      <c r="S17" s="37"/>
      <c r="T17" s="40">
        <v>5.0776500000000002</v>
      </c>
      <c r="U17" s="40">
        <v>0.22722035351650222</v>
      </c>
      <c r="V17" s="76">
        <v>10.1553</v>
      </c>
      <c r="W17" s="37">
        <v>5.0776500000000002</v>
      </c>
      <c r="X17" s="37">
        <v>5.0776500000000002</v>
      </c>
      <c r="Y17" s="37"/>
      <c r="Z17" s="37"/>
      <c r="AA17" s="37"/>
      <c r="AB17" s="37"/>
      <c r="AC17" s="37">
        <v>5.0776500000000002</v>
      </c>
      <c r="AD17" s="37">
        <v>5.0776500000000002</v>
      </c>
      <c r="AE17" s="77"/>
    </row>
    <row r="18" spans="1:31" ht="37.5" customHeight="1" x14ac:dyDescent="0.15">
      <c r="A18" s="1"/>
      <c r="B18" s="20" t="s">
        <v>166</v>
      </c>
      <c r="C18" s="21"/>
      <c r="D18" s="21"/>
      <c r="E18" s="22" t="s">
        <v>167</v>
      </c>
      <c r="F18" s="23">
        <v>128.42859999999999</v>
      </c>
      <c r="G18" s="24">
        <v>106.71897</v>
      </c>
      <c r="H18" s="24">
        <v>21.709629999999997</v>
      </c>
      <c r="I18" s="23">
        <v>38.234729999999999</v>
      </c>
      <c r="J18" s="24">
        <v>12.165719999999999</v>
      </c>
      <c r="K18" s="24">
        <v>19.567489999999999</v>
      </c>
      <c r="L18" s="24">
        <v>4.3742000000000001</v>
      </c>
      <c r="M18" s="24">
        <v>2.1273200000000001</v>
      </c>
      <c r="N18" s="23">
        <v>235.45785000000001</v>
      </c>
      <c r="O18" s="24">
        <v>1.5900000000000001E-3</v>
      </c>
      <c r="P18" s="24">
        <v>1.2798400000000001</v>
      </c>
      <c r="Q18" s="24">
        <v>234.17642000000001</v>
      </c>
      <c r="R18" s="23">
        <v>40.8767</v>
      </c>
      <c r="S18" s="24">
        <v>40.8767</v>
      </c>
      <c r="T18" s="26">
        <v>442.99788000000001</v>
      </c>
      <c r="U18" s="26">
        <v>19.823763926355898</v>
      </c>
      <c r="V18" s="71">
        <v>584.87198000000001</v>
      </c>
      <c r="W18" s="24">
        <v>442.99784000000005</v>
      </c>
      <c r="X18" s="24">
        <v>132.80243000000002</v>
      </c>
      <c r="Y18" s="24">
        <v>14.293379999999999</v>
      </c>
      <c r="Z18" s="24">
        <v>235.45783999999998</v>
      </c>
      <c r="AA18" s="24">
        <v>45.010279999999995</v>
      </c>
      <c r="AB18" s="24">
        <v>15.433909999999999</v>
      </c>
      <c r="AC18" s="24">
        <v>141.87413999999998</v>
      </c>
      <c r="AD18" s="24">
        <v>128.91544999999999</v>
      </c>
      <c r="AE18" s="72">
        <v>12.958690000000001</v>
      </c>
    </row>
    <row r="19" spans="1:31" ht="15.75" customHeight="1" x14ac:dyDescent="0.15">
      <c r="A19" s="1"/>
      <c r="B19" s="27"/>
      <c r="C19" s="2" t="s">
        <v>168</v>
      </c>
      <c r="D19" s="2"/>
      <c r="E19" s="28" t="s">
        <v>169</v>
      </c>
      <c r="F19" s="29"/>
      <c r="G19" s="30"/>
      <c r="H19" s="30"/>
      <c r="I19" s="29"/>
      <c r="J19" s="30"/>
      <c r="K19" s="30"/>
      <c r="L19" s="30"/>
      <c r="M19" s="30"/>
      <c r="N19" s="29">
        <v>139.59338</v>
      </c>
      <c r="O19" s="30"/>
      <c r="P19" s="30"/>
      <c r="Q19" s="30">
        <v>139.59338</v>
      </c>
      <c r="R19" s="29"/>
      <c r="S19" s="30"/>
      <c r="T19" s="73">
        <v>139.59338</v>
      </c>
      <c r="U19" s="73">
        <v>6.2466804825388564</v>
      </c>
      <c r="V19" s="74">
        <v>139.59338</v>
      </c>
      <c r="W19" s="30">
        <v>139.59338</v>
      </c>
      <c r="X19" s="30"/>
      <c r="Y19" s="30"/>
      <c r="Z19" s="30">
        <v>139.59338</v>
      </c>
      <c r="AA19" s="30"/>
      <c r="AB19" s="30"/>
      <c r="AC19" s="30"/>
      <c r="AD19" s="30"/>
      <c r="AE19" s="75"/>
    </row>
    <row r="20" spans="1:31" ht="37.5" customHeight="1" x14ac:dyDescent="0.15">
      <c r="A20" s="1"/>
      <c r="B20" s="33"/>
      <c r="C20" s="34" t="s">
        <v>170</v>
      </c>
      <c r="D20" s="34"/>
      <c r="E20" s="35" t="s">
        <v>171</v>
      </c>
      <c r="F20" s="36"/>
      <c r="G20" s="37"/>
      <c r="H20" s="37"/>
      <c r="I20" s="36"/>
      <c r="J20" s="37"/>
      <c r="K20" s="37"/>
      <c r="L20" s="37"/>
      <c r="M20" s="37"/>
      <c r="N20" s="36">
        <v>1.0952900000000001</v>
      </c>
      <c r="O20" s="37"/>
      <c r="P20" s="37"/>
      <c r="Q20" s="37">
        <v>1.0952900000000001</v>
      </c>
      <c r="R20" s="36"/>
      <c r="S20" s="37"/>
      <c r="T20" s="39">
        <v>1.0952900000000001</v>
      </c>
      <c r="U20" s="39">
        <v>4.9013260268645865E-2</v>
      </c>
      <c r="V20" s="76">
        <v>1.0952900000000001</v>
      </c>
      <c r="W20" s="37">
        <v>1.0952900000000001</v>
      </c>
      <c r="X20" s="37"/>
      <c r="Y20" s="37"/>
      <c r="Z20" s="37">
        <v>1.0952900000000001</v>
      </c>
      <c r="AA20" s="37"/>
      <c r="AB20" s="37"/>
      <c r="AC20" s="37"/>
      <c r="AD20" s="37"/>
      <c r="AE20" s="77"/>
    </row>
    <row r="21" spans="1:31" ht="37.5" customHeight="1" x14ac:dyDescent="0.15">
      <c r="A21" s="1"/>
      <c r="B21" s="33"/>
      <c r="C21" s="34" t="s">
        <v>172</v>
      </c>
      <c r="D21" s="34"/>
      <c r="E21" s="35" t="s">
        <v>173</v>
      </c>
      <c r="F21" s="36">
        <v>128.42859999999999</v>
      </c>
      <c r="G21" s="37">
        <v>106.71897</v>
      </c>
      <c r="H21" s="37">
        <v>21.709629999999997</v>
      </c>
      <c r="I21" s="36">
        <v>6.3252000000000006</v>
      </c>
      <c r="J21" s="37">
        <v>3.9279700000000002</v>
      </c>
      <c r="K21" s="37"/>
      <c r="L21" s="37">
        <v>0.26990999999999998</v>
      </c>
      <c r="M21" s="37">
        <v>2.1273200000000001</v>
      </c>
      <c r="N21" s="36">
        <v>38.645209999999999</v>
      </c>
      <c r="O21" s="37">
        <v>1.5900000000000001E-3</v>
      </c>
      <c r="P21" s="37">
        <v>1.2618400000000001</v>
      </c>
      <c r="Q21" s="37">
        <v>37.381779999999999</v>
      </c>
      <c r="R21" s="36">
        <v>15.433909999999999</v>
      </c>
      <c r="S21" s="37">
        <v>15.433909999999999</v>
      </c>
      <c r="T21" s="39">
        <v>188.83291999999997</v>
      </c>
      <c r="U21" s="39">
        <v>8.4501064149662479</v>
      </c>
      <c r="V21" s="76">
        <v>322.45127000000002</v>
      </c>
      <c r="W21" s="37">
        <v>188.83288000000002</v>
      </c>
      <c r="X21" s="37">
        <v>132.08789000000002</v>
      </c>
      <c r="Y21" s="37">
        <v>2.6658800000000005</v>
      </c>
      <c r="Z21" s="37">
        <v>38.645200000000003</v>
      </c>
      <c r="AA21" s="37"/>
      <c r="AB21" s="37">
        <v>15.433909999999999</v>
      </c>
      <c r="AC21" s="37">
        <v>133.61839000000001</v>
      </c>
      <c r="AD21" s="37">
        <v>128.91544999999999</v>
      </c>
      <c r="AE21" s="77">
        <v>4.7029399999999999</v>
      </c>
    </row>
    <row r="22" spans="1:31" ht="48" customHeight="1" x14ac:dyDescent="0.15">
      <c r="A22" s="1"/>
      <c r="B22" s="33"/>
      <c r="C22" s="34"/>
      <c r="D22" s="34" t="s">
        <v>174</v>
      </c>
      <c r="E22" s="35" t="s">
        <v>175</v>
      </c>
      <c r="F22" s="36"/>
      <c r="G22" s="37"/>
      <c r="H22" s="37"/>
      <c r="I22" s="36">
        <v>4.2849999999999999E-2</v>
      </c>
      <c r="J22" s="37"/>
      <c r="K22" s="37"/>
      <c r="L22" s="37">
        <v>4.2849999999999999E-2</v>
      </c>
      <c r="M22" s="37"/>
      <c r="N22" s="36"/>
      <c r="O22" s="37"/>
      <c r="P22" s="37"/>
      <c r="Q22" s="37"/>
      <c r="R22" s="36"/>
      <c r="S22" s="37"/>
      <c r="T22" s="39">
        <v>4.2849999999999999E-2</v>
      </c>
      <c r="U22" s="39">
        <v>1.9174996599178988E-3</v>
      </c>
      <c r="V22" s="76">
        <v>4.2849999999999999E-2</v>
      </c>
      <c r="W22" s="37">
        <v>4.2849999999999999E-2</v>
      </c>
      <c r="X22" s="37"/>
      <c r="Y22" s="37">
        <v>4.2849999999999999E-2</v>
      </c>
      <c r="Z22" s="37"/>
      <c r="AA22" s="37"/>
      <c r="AB22" s="37"/>
      <c r="AC22" s="37"/>
      <c r="AD22" s="37"/>
      <c r="AE22" s="77"/>
    </row>
    <row r="23" spans="1:31" ht="27" customHeight="1" x14ac:dyDescent="0.15">
      <c r="A23" s="1"/>
      <c r="B23" s="33"/>
      <c r="C23" s="34"/>
      <c r="D23" s="34" t="s">
        <v>176</v>
      </c>
      <c r="E23" s="35" t="s">
        <v>177</v>
      </c>
      <c r="F23" s="36">
        <v>111.45376999999999</v>
      </c>
      <c r="G23" s="37">
        <v>95.25367</v>
      </c>
      <c r="H23" s="37">
        <v>16.200099999999999</v>
      </c>
      <c r="I23" s="36">
        <v>0.52148000000000005</v>
      </c>
      <c r="J23" s="37"/>
      <c r="K23" s="37"/>
      <c r="L23" s="37"/>
      <c r="M23" s="37">
        <v>0.52148000000000005</v>
      </c>
      <c r="N23" s="36">
        <v>34.188249999999996</v>
      </c>
      <c r="O23" s="37"/>
      <c r="P23" s="37"/>
      <c r="Q23" s="37">
        <v>34.188249999999996</v>
      </c>
      <c r="R23" s="36"/>
      <c r="S23" s="37"/>
      <c r="T23" s="39">
        <v>146.1635</v>
      </c>
      <c r="U23" s="39">
        <v>6.5406875505813256</v>
      </c>
      <c r="V23" s="76">
        <v>257.61725000000001</v>
      </c>
      <c r="W23" s="37">
        <v>146.16349</v>
      </c>
      <c r="X23" s="37">
        <v>111.45376</v>
      </c>
      <c r="Y23" s="37">
        <v>0.52148000000000005</v>
      </c>
      <c r="Z23" s="37">
        <v>34.188249999999996</v>
      </c>
      <c r="AA23" s="37"/>
      <c r="AB23" s="37"/>
      <c r="AC23" s="37">
        <v>111.45376</v>
      </c>
      <c r="AD23" s="37">
        <v>111.45376</v>
      </c>
      <c r="AE23" s="77"/>
    </row>
    <row r="24" spans="1:31" ht="27" customHeight="1" x14ac:dyDescent="0.15">
      <c r="A24" s="1"/>
      <c r="B24" s="33"/>
      <c r="C24" s="34"/>
      <c r="D24" s="34" t="s">
        <v>178</v>
      </c>
      <c r="E24" s="35" t="s">
        <v>179</v>
      </c>
      <c r="F24" s="36">
        <v>9.9777300000000011</v>
      </c>
      <c r="G24" s="37">
        <v>9.3267000000000007</v>
      </c>
      <c r="H24" s="37">
        <v>0.65103</v>
      </c>
      <c r="I24" s="36">
        <v>1.5608600000000001</v>
      </c>
      <c r="J24" s="37">
        <v>1.22306</v>
      </c>
      <c r="K24" s="37"/>
      <c r="L24" s="37">
        <v>0.11148</v>
      </c>
      <c r="M24" s="37">
        <v>0.22631999999999999</v>
      </c>
      <c r="N24" s="36">
        <v>0.48686000000000001</v>
      </c>
      <c r="O24" s="37"/>
      <c r="P24" s="37">
        <v>0.48686000000000001</v>
      </c>
      <c r="Q24" s="37"/>
      <c r="R24" s="36"/>
      <c r="S24" s="37"/>
      <c r="T24" s="39">
        <v>12.025450000000001</v>
      </c>
      <c r="U24" s="39">
        <v>0.53812826803639902</v>
      </c>
      <c r="V24" s="76">
        <v>23.713090000000001</v>
      </c>
      <c r="W24" s="37">
        <v>12.02544</v>
      </c>
      <c r="X24" s="37">
        <v>11.20079</v>
      </c>
      <c r="Y24" s="37">
        <v>0.33778999999999998</v>
      </c>
      <c r="Z24" s="37">
        <v>0.48686000000000001</v>
      </c>
      <c r="AA24" s="37"/>
      <c r="AB24" s="37"/>
      <c r="AC24" s="37">
        <v>11.68765</v>
      </c>
      <c r="AD24" s="37">
        <v>10.464589999999999</v>
      </c>
      <c r="AE24" s="77">
        <v>1.22306</v>
      </c>
    </row>
    <row r="25" spans="1:31" ht="15.75" customHeight="1" x14ac:dyDescent="0.15">
      <c r="A25" s="1"/>
      <c r="B25" s="33"/>
      <c r="C25" s="34"/>
      <c r="D25" s="34" t="s">
        <v>180</v>
      </c>
      <c r="E25" s="35" t="s">
        <v>181</v>
      </c>
      <c r="F25" s="36">
        <v>6.7478999999999996</v>
      </c>
      <c r="G25" s="37">
        <v>2.1385999999999998</v>
      </c>
      <c r="H25" s="37">
        <v>4.6093000000000002</v>
      </c>
      <c r="I25" s="36">
        <v>1.4951000000000001</v>
      </c>
      <c r="J25" s="37"/>
      <c r="K25" s="37"/>
      <c r="L25" s="37">
        <v>0.11558</v>
      </c>
      <c r="M25" s="37">
        <v>1.3795200000000001</v>
      </c>
      <c r="N25" s="36">
        <v>3.19353</v>
      </c>
      <c r="O25" s="37"/>
      <c r="P25" s="37"/>
      <c r="Q25" s="37">
        <v>3.19353</v>
      </c>
      <c r="R25" s="36"/>
      <c r="S25" s="37"/>
      <c r="T25" s="39">
        <v>11.436530000000001</v>
      </c>
      <c r="U25" s="39">
        <v>0.51177461810130342</v>
      </c>
      <c r="V25" s="76">
        <v>18.184420000000003</v>
      </c>
      <c r="W25" s="37">
        <v>11.436520000000002</v>
      </c>
      <c r="X25" s="37">
        <v>6.8634700000000004</v>
      </c>
      <c r="Y25" s="37">
        <v>1.3795200000000001</v>
      </c>
      <c r="Z25" s="37">
        <v>3.19353</v>
      </c>
      <c r="AA25" s="37"/>
      <c r="AB25" s="37"/>
      <c r="AC25" s="37">
        <v>6.7478999999999996</v>
      </c>
      <c r="AD25" s="37">
        <v>6.7478999999999996</v>
      </c>
      <c r="AE25" s="77"/>
    </row>
    <row r="26" spans="1:31" ht="27" customHeight="1" x14ac:dyDescent="0.15">
      <c r="A26" s="1"/>
      <c r="B26" s="33"/>
      <c r="C26" s="34"/>
      <c r="D26" s="34" t="s">
        <v>182</v>
      </c>
      <c r="E26" s="35" t="s">
        <v>183</v>
      </c>
      <c r="F26" s="36"/>
      <c r="G26" s="37"/>
      <c r="H26" s="37"/>
      <c r="I26" s="36"/>
      <c r="J26" s="37"/>
      <c r="K26" s="37"/>
      <c r="L26" s="37"/>
      <c r="M26" s="37"/>
      <c r="N26" s="36"/>
      <c r="O26" s="37"/>
      <c r="P26" s="37"/>
      <c r="Q26" s="37"/>
      <c r="R26" s="36">
        <v>15.433909999999999</v>
      </c>
      <c r="S26" s="37">
        <v>15.433909999999999</v>
      </c>
      <c r="T26" s="39">
        <v>15.433909999999999</v>
      </c>
      <c r="U26" s="39">
        <v>0.69065384308526157</v>
      </c>
      <c r="V26" s="76">
        <v>15.433909999999999</v>
      </c>
      <c r="W26" s="37">
        <v>15.433909999999999</v>
      </c>
      <c r="X26" s="37"/>
      <c r="Y26" s="37"/>
      <c r="Z26" s="37"/>
      <c r="AA26" s="37"/>
      <c r="AB26" s="37">
        <v>15.433909999999999</v>
      </c>
      <c r="AC26" s="37"/>
      <c r="AD26" s="37"/>
      <c r="AE26" s="77"/>
    </row>
    <row r="27" spans="1:31" ht="27" customHeight="1" x14ac:dyDescent="0.15">
      <c r="A27" s="1"/>
      <c r="B27" s="33"/>
      <c r="C27" s="34"/>
      <c r="D27" s="34" t="s">
        <v>184</v>
      </c>
      <c r="E27" s="35" t="s">
        <v>185</v>
      </c>
      <c r="F27" s="36"/>
      <c r="G27" s="37"/>
      <c r="H27" s="37"/>
      <c r="I27" s="36">
        <v>1.2888200000000001</v>
      </c>
      <c r="J27" s="37">
        <v>1.2888200000000001</v>
      </c>
      <c r="K27" s="37"/>
      <c r="L27" s="37"/>
      <c r="M27" s="37"/>
      <c r="N27" s="36"/>
      <c r="O27" s="37"/>
      <c r="P27" s="37"/>
      <c r="Q27" s="37"/>
      <c r="R27" s="36"/>
      <c r="S27" s="37"/>
      <c r="T27" s="39">
        <v>1.2888200000000001</v>
      </c>
      <c r="U27" s="39">
        <v>5.7673556865703302E-2</v>
      </c>
      <c r="V27" s="76">
        <v>2.5776400000000002</v>
      </c>
      <c r="W27" s="37">
        <v>1.2888200000000001</v>
      </c>
      <c r="X27" s="37">
        <v>0.90458000000000005</v>
      </c>
      <c r="Y27" s="37">
        <v>0.38424000000000003</v>
      </c>
      <c r="Z27" s="37"/>
      <c r="AA27" s="37"/>
      <c r="AB27" s="37"/>
      <c r="AC27" s="37">
        <v>1.2888200000000001</v>
      </c>
      <c r="AD27" s="37"/>
      <c r="AE27" s="77">
        <v>1.2888200000000001</v>
      </c>
    </row>
    <row r="28" spans="1:31" ht="15.75" customHeight="1" x14ac:dyDescent="0.15">
      <c r="A28" s="1"/>
      <c r="B28" s="33"/>
      <c r="C28" s="34"/>
      <c r="D28" s="34" t="s">
        <v>186</v>
      </c>
      <c r="E28" s="35" t="s">
        <v>187</v>
      </c>
      <c r="F28" s="36">
        <v>0.2492</v>
      </c>
      <c r="G28" s="37"/>
      <c r="H28" s="37">
        <v>0.2492</v>
      </c>
      <c r="I28" s="36">
        <v>1.4160900000000001</v>
      </c>
      <c r="J28" s="37">
        <v>1.4160900000000001</v>
      </c>
      <c r="K28" s="37"/>
      <c r="L28" s="37"/>
      <c r="M28" s="37"/>
      <c r="N28" s="36">
        <v>0.77656999999999998</v>
      </c>
      <c r="O28" s="37">
        <v>1.5900000000000001E-3</v>
      </c>
      <c r="P28" s="37">
        <v>0.77498</v>
      </c>
      <c r="Q28" s="37"/>
      <c r="R28" s="36"/>
      <c r="S28" s="37"/>
      <c r="T28" s="39">
        <v>2.4418600000000001</v>
      </c>
      <c r="U28" s="39">
        <v>0.10927107863633886</v>
      </c>
      <c r="V28" s="76">
        <v>4.8821099999999999</v>
      </c>
      <c r="W28" s="37">
        <v>2.4418500000000001</v>
      </c>
      <c r="X28" s="37">
        <v>1.6652899999999999</v>
      </c>
      <c r="Y28" s="37"/>
      <c r="Z28" s="37">
        <v>0.77656000000000003</v>
      </c>
      <c r="AA28" s="37"/>
      <c r="AB28" s="37"/>
      <c r="AC28" s="37">
        <v>2.4402599999999999</v>
      </c>
      <c r="AD28" s="37">
        <v>0.2492</v>
      </c>
      <c r="AE28" s="77">
        <v>2.1910599999999998</v>
      </c>
    </row>
    <row r="29" spans="1:31" ht="37.5" customHeight="1" x14ac:dyDescent="0.15">
      <c r="A29" s="1"/>
      <c r="B29" s="33"/>
      <c r="C29" s="34" t="s">
        <v>188</v>
      </c>
      <c r="D29" s="34"/>
      <c r="E29" s="35" t="s">
        <v>189</v>
      </c>
      <c r="F29" s="36"/>
      <c r="G29" s="37"/>
      <c r="H29" s="37"/>
      <c r="I29" s="36">
        <v>12.806929999999998</v>
      </c>
      <c r="J29" s="37">
        <v>8.2377499999999984</v>
      </c>
      <c r="K29" s="37">
        <v>0.46489000000000003</v>
      </c>
      <c r="L29" s="37">
        <v>4.1042899999999998</v>
      </c>
      <c r="M29" s="37"/>
      <c r="N29" s="36">
        <v>56.12397</v>
      </c>
      <c r="O29" s="37"/>
      <c r="P29" s="37">
        <v>1.7999999999999999E-2</v>
      </c>
      <c r="Q29" s="37">
        <v>56.105969999999999</v>
      </c>
      <c r="R29" s="36"/>
      <c r="S29" s="37"/>
      <c r="T29" s="39">
        <v>68.930899999999994</v>
      </c>
      <c r="U29" s="39">
        <v>3.0845969033333644</v>
      </c>
      <c r="V29" s="76">
        <v>77.18665</v>
      </c>
      <c r="W29" s="37">
        <v>68.930899999999994</v>
      </c>
      <c r="X29" s="37">
        <v>0.71453999999999995</v>
      </c>
      <c r="Y29" s="37">
        <v>11.6275</v>
      </c>
      <c r="Z29" s="37">
        <v>56.12397</v>
      </c>
      <c r="AA29" s="37">
        <v>0.46489000000000003</v>
      </c>
      <c r="AB29" s="37"/>
      <c r="AC29" s="37">
        <v>8.2557500000000008</v>
      </c>
      <c r="AD29" s="37"/>
      <c r="AE29" s="77">
        <v>8.2557500000000008</v>
      </c>
    </row>
    <row r="30" spans="1:31" ht="59.25" customHeight="1" x14ac:dyDescent="0.15">
      <c r="A30" s="1"/>
      <c r="B30" s="33"/>
      <c r="C30" s="34" t="s">
        <v>190</v>
      </c>
      <c r="D30" s="34"/>
      <c r="E30" s="35" t="s">
        <v>191</v>
      </c>
      <c r="F30" s="36"/>
      <c r="G30" s="37"/>
      <c r="H30" s="37"/>
      <c r="I30" s="36">
        <v>19.102599999999999</v>
      </c>
      <c r="J30" s="37"/>
      <c r="K30" s="37">
        <v>19.102599999999999</v>
      </c>
      <c r="L30" s="37"/>
      <c r="M30" s="37"/>
      <c r="N30" s="36"/>
      <c r="O30" s="37"/>
      <c r="P30" s="37"/>
      <c r="Q30" s="37"/>
      <c r="R30" s="36">
        <v>25.442789999999999</v>
      </c>
      <c r="S30" s="37">
        <v>25.442789999999999</v>
      </c>
      <c r="T30" s="40">
        <v>44.545389999999998</v>
      </c>
      <c r="U30" s="40">
        <v>1.9933668652487788</v>
      </c>
      <c r="V30" s="76">
        <v>44.545389999999998</v>
      </c>
      <c r="W30" s="37">
        <v>44.545389999999998</v>
      </c>
      <c r="X30" s="37"/>
      <c r="Y30" s="37"/>
      <c r="Z30" s="37"/>
      <c r="AA30" s="37">
        <v>44.545389999999998</v>
      </c>
      <c r="AB30" s="37"/>
      <c r="AC30" s="37"/>
      <c r="AD30" s="37"/>
      <c r="AE30" s="77"/>
    </row>
    <row r="31" spans="1:31" ht="37.5" customHeight="1" x14ac:dyDescent="0.15">
      <c r="A31" s="1"/>
      <c r="B31" s="20" t="s">
        <v>192</v>
      </c>
      <c r="C31" s="21"/>
      <c r="D31" s="21"/>
      <c r="E31" s="22" t="s">
        <v>193</v>
      </c>
      <c r="F31" s="23">
        <v>13.92347</v>
      </c>
      <c r="G31" s="24">
        <v>13.92347</v>
      </c>
      <c r="H31" s="24"/>
      <c r="I31" s="23"/>
      <c r="J31" s="24"/>
      <c r="K31" s="24"/>
      <c r="L31" s="24"/>
      <c r="M31" s="24"/>
      <c r="N31" s="23">
        <v>40.523809999999997</v>
      </c>
      <c r="O31" s="24"/>
      <c r="P31" s="24"/>
      <c r="Q31" s="24">
        <v>40.523809999999997</v>
      </c>
      <c r="R31" s="23"/>
      <c r="S31" s="24"/>
      <c r="T31" s="26">
        <v>54.447279999999999</v>
      </c>
      <c r="U31" s="26">
        <v>2.4364676985637015</v>
      </c>
      <c r="V31" s="71">
        <v>68.370750000000001</v>
      </c>
      <c r="W31" s="24">
        <v>54.447279999999999</v>
      </c>
      <c r="X31" s="24">
        <v>13.92347</v>
      </c>
      <c r="Y31" s="24"/>
      <c r="Z31" s="24">
        <v>40.523809999999997</v>
      </c>
      <c r="AA31" s="24"/>
      <c r="AB31" s="24"/>
      <c r="AC31" s="24">
        <v>13.92347</v>
      </c>
      <c r="AD31" s="24">
        <v>13.92347</v>
      </c>
      <c r="AE31" s="72"/>
    </row>
    <row r="32" spans="1:31" ht="59.25" customHeight="1" x14ac:dyDescent="0.15">
      <c r="A32" s="1"/>
      <c r="B32" s="27"/>
      <c r="C32" s="2" t="s">
        <v>194</v>
      </c>
      <c r="D32" s="2"/>
      <c r="E32" s="28" t="s">
        <v>195</v>
      </c>
      <c r="F32" s="29">
        <v>13.92347</v>
      </c>
      <c r="G32" s="30">
        <v>13.92347</v>
      </c>
      <c r="H32" s="30"/>
      <c r="I32" s="29"/>
      <c r="J32" s="30"/>
      <c r="K32" s="30"/>
      <c r="L32" s="30"/>
      <c r="M32" s="30"/>
      <c r="N32" s="29"/>
      <c r="O32" s="30"/>
      <c r="P32" s="30"/>
      <c r="Q32" s="30"/>
      <c r="R32" s="29"/>
      <c r="S32" s="30"/>
      <c r="T32" s="73">
        <v>13.92347</v>
      </c>
      <c r="U32" s="73">
        <v>0.62306298692828621</v>
      </c>
      <c r="V32" s="74">
        <v>27.84694</v>
      </c>
      <c r="W32" s="30">
        <v>13.92347</v>
      </c>
      <c r="X32" s="30">
        <v>13.92347</v>
      </c>
      <c r="Y32" s="30"/>
      <c r="Z32" s="30"/>
      <c r="AA32" s="30"/>
      <c r="AB32" s="30"/>
      <c r="AC32" s="30">
        <v>13.92347</v>
      </c>
      <c r="AD32" s="30">
        <v>13.92347</v>
      </c>
      <c r="AE32" s="75"/>
    </row>
    <row r="33" spans="1:31" ht="15.75" customHeight="1" x14ac:dyDescent="0.15">
      <c r="A33" s="1"/>
      <c r="B33" s="33"/>
      <c r="C33" s="34"/>
      <c r="D33" s="34" t="s">
        <v>196</v>
      </c>
      <c r="E33" s="35" t="s">
        <v>197</v>
      </c>
      <c r="F33" s="36">
        <v>13.92347</v>
      </c>
      <c r="G33" s="37">
        <v>13.92347</v>
      </c>
      <c r="H33" s="37"/>
      <c r="I33" s="36"/>
      <c r="J33" s="37"/>
      <c r="K33" s="37"/>
      <c r="L33" s="37"/>
      <c r="M33" s="37"/>
      <c r="N33" s="36"/>
      <c r="O33" s="37"/>
      <c r="P33" s="37"/>
      <c r="Q33" s="37"/>
      <c r="R33" s="36"/>
      <c r="S33" s="37"/>
      <c r="T33" s="39">
        <v>13.92347</v>
      </c>
      <c r="U33" s="39">
        <v>0.62306298692828621</v>
      </c>
      <c r="V33" s="76">
        <v>27.84694</v>
      </c>
      <c r="W33" s="37">
        <v>13.92347</v>
      </c>
      <c r="X33" s="37">
        <v>13.92347</v>
      </c>
      <c r="Y33" s="37"/>
      <c r="Z33" s="37"/>
      <c r="AA33" s="37"/>
      <c r="AB33" s="37"/>
      <c r="AC33" s="37">
        <v>13.92347</v>
      </c>
      <c r="AD33" s="37">
        <v>13.92347</v>
      </c>
      <c r="AE33" s="77"/>
    </row>
    <row r="34" spans="1:31" ht="37.5" customHeight="1" x14ac:dyDescent="0.15">
      <c r="A34" s="1"/>
      <c r="B34" s="33"/>
      <c r="C34" s="34" t="s">
        <v>198</v>
      </c>
      <c r="D34" s="34"/>
      <c r="E34" s="35" t="s">
        <v>199</v>
      </c>
      <c r="F34" s="36"/>
      <c r="G34" s="37"/>
      <c r="H34" s="37"/>
      <c r="I34" s="36"/>
      <c r="J34" s="37"/>
      <c r="K34" s="37"/>
      <c r="L34" s="37"/>
      <c r="M34" s="37"/>
      <c r="N34" s="36">
        <v>40.523809999999997</v>
      </c>
      <c r="O34" s="37"/>
      <c r="P34" s="37"/>
      <c r="Q34" s="37">
        <v>40.523809999999997</v>
      </c>
      <c r="R34" s="36"/>
      <c r="S34" s="37"/>
      <c r="T34" s="40">
        <v>40.523809999999997</v>
      </c>
      <c r="U34" s="40">
        <v>1.8134047116354153</v>
      </c>
      <c r="V34" s="76">
        <v>40.523809999999997</v>
      </c>
      <c r="W34" s="37">
        <v>40.523809999999997</v>
      </c>
      <c r="X34" s="37"/>
      <c r="Y34" s="37"/>
      <c r="Z34" s="37">
        <v>40.523809999999997</v>
      </c>
      <c r="AA34" s="37"/>
      <c r="AB34" s="37"/>
      <c r="AC34" s="37"/>
      <c r="AD34" s="37"/>
      <c r="AE34" s="77"/>
    </row>
    <row r="35" spans="1:31" ht="48" customHeight="1" x14ac:dyDescent="0.15">
      <c r="A35" s="1"/>
      <c r="B35" s="20" t="s">
        <v>200</v>
      </c>
      <c r="C35" s="21"/>
      <c r="D35" s="21"/>
      <c r="E35" s="22" t="s">
        <v>201</v>
      </c>
      <c r="F35" s="23">
        <v>0.33323000000000003</v>
      </c>
      <c r="G35" s="24"/>
      <c r="H35" s="24">
        <v>0.33323000000000003</v>
      </c>
      <c r="I35" s="23">
        <v>64.473939999999999</v>
      </c>
      <c r="J35" s="24">
        <v>62.40211</v>
      </c>
      <c r="K35" s="24"/>
      <c r="L35" s="24">
        <v>2.0718299999999998</v>
      </c>
      <c r="M35" s="24"/>
      <c r="N35" s="23">
        <v>222.99514000000002</v>
      </c>
      <c r="O35" s="24"/>
      <c r="P35" s="24"/>
      <c r="Q35" s="24">
        <v>222.99514000000002</v>
      </c>
      <c r="R35" s="23"/>
      <c r="S35" s="24"/>
      <c r="T35" s="26">
        <v>287.80231000000003</v>
      </c>
      <c r="U35" s="26">
        <v>12.878899219336889</v>
      </c>
      <c r="V35" s="71">
        <v>350.53765000000004</v>
      </c>
      <c r="W35" s="24">
        <v>287.80231000000003</v>
      </c>
      <c r="X35" s="24">
        <v>3.4639500000000001</v>
      </c>
      <c r="Y35" s="24">
        <v>61.343220000000002</v>
      </c>
      <c r="Z35" s="24">
        <v>222.99514000000002</v>
      </c>
      <c r="AA35" s="24"/>
      <c r="AB35" s="24"/>
      <c r="AC35" s="24">
        <v>62.735340000000001</v>
      </c>
      <c r="AD35" s="24">
        <v>0.33323000000000003</v>
      </c>
      <c r="AE35" s="72">
        <v>62.40211</v>
      </c>
    </row>
    <row r="36" spans="1:31" ht="15.75" customHeight="1" x14ac:dyDescent="0.15">
      <c r="A36" s="1"/>
      <c r="B36" s="27"/>
      <c r="C36" s="2" t="s">
        <v>202</v>
      </c>
      <c r="D36" s="2"/>
      <c r="E36" s="28" t="s">
        <v>203</v>
      </c>
      <c r="F36" s="29">
        <v>0.33323000000000003</v>
      </c>
      <c r="G36" s="30"/>
      <c r="H36" s="30">
        <v>0.33323000000000003</v>
      </c>
      <c r="I36" s="29">
        <v>64.473939999999999</v>
      </c>
      <c r="J36" s="30">
        <v>62.40211</v>
      </c>
      <c r="K36" s="30"/>
      <c r="L36" s="30">
        <v>2.0718299999999998</v>
      </c>
      <c r="M36" s="30"/>
      <c r="N36" s="29">
        <v>200.15656000000001</v>
      </c>
      <c r="O36" s="30"/>
      <c r="P36" s="30"/>
      <c r="Q36" s="30">
        <v>200.15656000000001</v>
      </c>
      <c r="R36" s="29"/>
      <c r="S36" s="30"/>
      <c r="T36" s="73">
        <v>264.96373</v>
      </c>
      <c r="U36" s="73">
        <v>11.8568929326856</v>
      </c>
      <c r="V36" s="74">
        <v>327.69907000000001</v>
      </c>
      <c r="W36" s="30">
        <v>264.96373</v>
      </c>
      <c r="X36" s="30">
        <v>3.4639500000000001</v>
      </c>
      <c r="Y36" s="30">
        <v>61.343220000000002</v>
      </c>
      <c r="Z36" s="30">
        <v>200.15656000000001</v>
      </c>
      <c r="AA36" s="30"/>
      <c r="AB36" s="30"/>
      <c r="AC36" s="30">
        <v>62.735340000000001</v>
      </c>
      <c r="AD36" s="30">
        <v>0.33323000000000003</v>
      </c>
      <c r="AE36" s="75">
        <v>62.40211</v>
      </c>
    </row>
    <row r="37" spans="1:31" ht="80.25" customHeight="1" x14ac:dyDescent="0.15">
      <c r="A37" s="1"/>
      <c r="B37" s="33"/>
      <c r="C37" s="34" t="s">
        <v>204</v>
      </c>
      <c r="D37" s="34"/>
      <c r="E37" s="35" t="s">
        <v>205</v>
      </c>
      <c r="F37" s="36"/>
      <c r="G37" s="37"/>
      <c r="H37" s="37"/>
      <c r="I37" s="36"/>
      <c r="J37" s="37"/>
      <c r="K37" s="37"/>
      <c r="L37" s="37"/>
      <c r="M37" s="37"/>
      <c r="N37" s="36">
        <v>22.83858</v>
      </c>
      <c r="O37" s="37"/>
      <c r="P37" s="37"/>
      <c r="Q37" s="37">
        <v>22.83858</v>
      </c>
      <c r="R37" s="36"/>
      <c r="S37" s="37"/>
      <c r="T37" s="40">
        <v>22.83858</v>
      </c>
      <c r="U37" s="40">
        <v>1.0220062866512887</v>
      </c>
      <c r="V37" s="76">
        <v>22.83858</v>
      </c>
      <c r="W37" s="37">
        <v>22.83858</v>
      </c>
      <c r="X37" s="37"/>
      <c r="Y37" s="37"/>
      <c r="Z37" s="37">
        <v>22.83858</v>
      </c>
      <c r="AA37" s="37"/>
      <c r="AB37" s="37"/>
      <c r="AC37" s="37"/>
      <c r="AD37" s="37"/>
      <c r="AE37" s="77"/>
    </row>
    <row r="38" spans="1:31" ht="59.25" customHeight="1" x14ac:dyDescent="0.15">
      <c r="A38" s="1"/>
      <c r="B38" s="20" t="s">
        <v>206</v>
      </c>
      <c r="C38" s="21"/>
      <c r="D38" s="21"/>
      <c r="E38" s="22" t="s">
        <v>207</v>
      </c>
      <c r="F38" s="23">
        <v>54.732949999999995</v>
      </c>
      <c r="G38" s="24">
        <v>54.367859999999993</v>
      </c>
      <c r="H38" s="24">
        <v>0.36509000000000003</v>
      </c>
      <c r="I38" s="23">
        <v>26.977460000000001</v>
      </c>
      <c r="J38" s="24">
        <v>26.51304</v>
      </c>
      <c r="K38" s="24"/>
      <c r="L38" s="24">
        <v>0.46442</v>
      </c>
      <c r="M38" s="24"/>
      <c r="N38" s="23"/>
      <c r="O38" s="24"/>
      <c r="P38" s="24"/>
      <c r="Q38" s="24"/>
      <c r="R38" s="23"/>
      <c r="S38" s="24"/>
      <c r="T38" s="26">
        <v>81.710409999999996</v>
      </c>
      <c r="U38" s="26">
        <v>3.6564686904726273</v>
      </c>
      <c r="V38" s="71">
        <v>162.95641000000001</v>
      </c>
      <c r="W38" s="24">
        <v>81.710419999999999</v>
      </c>
      <c r="X38" s="24">
        <v>55.146909999999998</v>
      </c>
      <c r="Y38" s="24">
        <v>26.563510000000001</v>
      </c>
      <c r="Z38" s="24"/>
      <c r="AA38" s="24"/>
      <c r="AB38" s="24"/>
      <c r="AC38" s="24">
        <v>81.245989999999992</v>
      </c>
      <c r="AD38" s="24">
        <v>54.732949999999995</v>
      </c>
      <c r="AE38" s="72">
        <v>26.51304</v>
      </c>
    </row>
    <row r="39" spans="1:31" ht="48" customHeight="1" x14ac:dyDescent="0.15">
      <c r="A39" s="1"/>
      <c r="B39" s="27"/>
      <c r="C39" s="2" t="s">
        <v>208</v>
      </c>
      <c r="D39" s="2"/>
      <c r="E39" s="28" t="s">
        <v>209</v>
      </c>
      <c r="F39" s="29">
        <v>54.367859999999993</v>
      </c>
      <c r="G39" s="30">
        <v>54.367859999999993</v>
      </c>
      <c r="H39" s="30"/>
      <c r="I39" s="29"/>
      <c r="J39" s="30"/>
      <c r="K39" s="30"/>
      <c r="L39" s="30"/>
      <c r="M39" s="30"/>
      <c r="N39" s="29"/>
      <c r="O39" s="30"/>
      <c r="P39" s="30"/>
      <c r="Q39" s="30"/>
      <c r="R39" s="29"/>
      <c r="S39" s="30"/>
      <c r="T39" s="73">
        <v>54.367859999999993</v>
      </c>
      <c r="U39" s="73">
        <v>2.4329137236981078</v>
      </c>
      <c r="V39" s="74">
        <v>108.73571999999999</v>
      </c>
      <c r="W39" s="30">
        <v>54.367859999999993</v>
      </c>
      <c r="X39" s="30">
        <v>54.367859999999993</v>
      </c>
      <c r="Y39" s="30"/>
      <c r="Z39" s="30"/>
      <c r="AA39" s="30"/>
      <c r="AB39" s="30"/>
      <c r="AC39" s="30">
        <v>54.367859999999993</v>
      </c>
      <c r="AD39" s="30">
        <v>54.367859999999993</v>
      </c>
      <c r="AE39" s="75"/>
    </row>
    <row r="40" spans="1:31" ht="27" customHeight="1" x14ac:dyDescent="0.15">
      <c r="A40" s="1"/>
      <c r="B40" s="33"/>
      <c r="C40" s="34"/>
      <c r="D40" s="34" t="s">
        <v>210</v>
      </c>
      <c r="E40" s="35" t="s">
        <v>211</v>
      </c>
      <c r="F40" s="36">
        <v>20.910399999999999</v>
      </c>
      <c r="G40" s="37">
        <v>20.910399999999999</v>
      </c>
      <c r="H40" s="37"/>
      <c r="I40" s="36"/>
      <c r="J40" s="37"/>
      <c r="K40" s="37"/>
      <c r="L40" s="37"/>
      <c r="M40" s="37"/>
      <c r="N40" s="36"/>
      <c r="O40" s="37"/>
      <c r="P40" s="37"/>
      <c r="Q40" s="37"/>
      <c r="R40" s="36"/>
      <c r="S40" s="37"/>
      <c r="T40" s="39">
        <v>20.910399999999999</v>
      </c>
      <c r="U40" s="39">
        <v>0.93572193439316753</v>
      </c>
      <c r="V40" s="76">
        <v>41.820799999999998</v>
      </c>
      <c r="W40" s="37">
        <v>20.910399999999999</v>
      </c>
      <c r="X40" s="37">
        <v>20.910399999999999</v>
      </c>
      <c r="Y40" s="37"/>
      <c r="Z40" s="37"/>
      <c r="AA40" s="37"/>
      <c r="AB40" s="37"/>
      <c r="AC40" s="37">
        <v>20.910399999999999</v>
      </c>
      <c r="AD40" s="37">
        <v>20.910399999999999</v>
      </c>
      <c r="AE40" s="77"/>
    </row>
    <row r="41" spans="1:31" ht="27" customHeight="1" x14ac:dyDescent="0.15">
      <c r="A41" s="1"/>
      <c r="B41" s="33"/>
      <c r="C41" s="34"/>
      <c r="D41" s="34" t="s">
        <v>212</v>
      </c>
      <c r="E41" s="35" t="s">
        <v>213</v>
      </c>
      <c r="F41" s="36">
        <v>22.193449999999999</v>
      </c>
      <c r="G41" s="37">
        <v>22.193449999999999</v>
      </c>
      <c r="H41" s="37"/>
      <c r="I41" s="36"/>
      <c r="J41" s="37"/>
      <c r="K41" s="37"/>
      <c r="L41" s="37"/>
      <c r="M41" s="37"/>
      <c r="N41" s="36"/>
      <c r="O41" s="37"/>
      <c r="P41" s="37"/>
      <c r="Q41" s="37"/>
      <c r="R41" s="36"/>
      <c r="S41" s="37"/>
      <c r="T41" s="39">
        <v>22.193449999999999</v>
      </c>
      <c r="U41" s="39">
        <v>0.99313728885425645</v>
      </c>
      <c r="V41" s="76">
        <v>44.386899999999997</v>
      </c>
      <c r="W41" s="37">
        <v>22.193449999999999</v>
      </c>
      <c r="X41" s="37">
        <v>22.193449999999999</v>
      </c>
      <c r="Y41" s="37"/>
      <c r="Z41" s="37"/>
      <c r="AA41" s="37"/>
      <c r="AB41" s="37"/>
      <c r="AC41" s="37">
        <v>22.193449999999999</v>
      </c>
      <c r="AD41" s="37">
        <v>22.193449999999999</v>
      </c>
      <c r="AE41" s="77"/>
    </row>
    <row r="42" spans="1:31" ht="59.25" customHeight="1" x14ac:dyDescent="0.15">
      <c r="A42" s="1"/>
      <c r="B42" s="33"/>
      <c r="C42" s="34"/>
      <c r="D42" s="34" t="s">
        <v>214</v>
      </c>
      <c r="E42" s="35" t="s">
        <v>215</v>
      </c>
      <c r="F42" s="36">
        <v>11.264010000000001</v>
      </c>
      <c r="G42" s="37">
        <v>11.264010000000001</v>
      </c>
      <c r="H42" s="37"/>
      <c r="I42" s="36"/>
      <c r="J42" s="37"/>
      <c r="K42" s="37"/>
      <c r="L42" s="37"/>
      <c r="M42" s="37"/>
      <c r="N42" s="36"/>
      <c r="O42" s="37"/>
      <c r="P42" s="37"/>
      <c r="Q42" s="37"/>
      <c r="R42" s="36"/>
      <c r="S42" s="37"/>
      <c r="T42" s="39">
        <v>11.264010000000001</v>
      </c>
      <c r="U42" s="39">
        <v>0.50405450045068412</v>
      </c>
      <c r="V42" s="76">
        <v>22.528020000000001</v>
      </c>
      <c r="W42" s="37">
        <v>11.264010000000001</v>
      </c>
      <c r="X42" s="37">
        <v>11.264010000000001</v>
      </c>
      <c r="Y42" s="37"/>
      <c r="Z42" s="37"/>
      <c r="AA42" s="37"/>
      <c r="AB42" s="37"/>
      <c r="AC42" s="37">
        <v>11.264010000000001</v>
      </c>
      <c r="AD42" s="37">
        <v>11.264010000000001</v>
      </c>
      <c r="AE42" s="77"/>
    </row>
    <row r="43" spans="1:31" ht="37.5" customHeight="1" x14ac:dyDescent="0.15">
      <c r="A43" s="1"/>
      <c r="B43" s="33"/>
      <c r="C43" s="34" t="s">
        <v>216</v>
      </c>
      <c r="D43" s="34"/>
      <c r="E43" s="35" t="s">
        <v>217</v>
      </c>
      <c r="F43" s="36">
        <v>0.36509000000000003</v>
      </c>
      <c r="G43" s="37"/>
      <c r="H43" s="37">
        <v>0.36509000000000003</v>
      </c>
      <c r="I43" s="36"/>
      <c r="J43" s="37"/>
      <c r="K43" s="37"/>
      <c r="L43" s="37"/>
      <c r="M43" s="37"/>
      <c r="N43" s="36"/>
      <c r="O43" s="37"/>
      <c r="P43" s="37"/>
      <c r="Q43" s="37"/>
      <c r="R43" s="36"/>
      <c r="S43" s="37"/>
      <c r="T43" s="39">
        <v>0.36509000000000003</v>
      </c>
      <c r="U43" s="39">
        <v>1.6337455095435841E-2</v>
      </c>
      <c r="V43" s="76">
        <v>0.73018000000000005</v>
      </c>
      <c r="W43" s="37">
        <v>0.36509000000000003</v>
      </c>
      <c r="X43" s="37">
        <v>0.36509000000000003</v>
      </c>
      <c r="Y43" s="37"/>
      <c r="Z43" s="37"/>
      <c r="AA43" s="37"/>
      <c r="AB43" s="37"/>
      <c r="AC43" s="37">
        <v>0.36509000000000003</v>
      </c>
      <c r="AD43" s="37">
        <v>0.36509000000000003</v>
      </c>
      <c r="AE43" s="77"/>
    </row>
    <row r="44" spans="1:31" ht="48" customHeight="1" x14ac:dyDescent="0.15">
      <c r="A44" s="1"/>
      <c r="B44" s="33"/>
      <c r="C44" s="34" t="s">
        <v>218</v>
      </c>
      <c r="D44" s="34"/>
      <c r="E44" s="35" t="s">
        <v>219</v>
      </c>
      <c r="F44" s="36"/>
      <c r="G44" s="37"/>
      <c r="H44" s="37"/>
      <c r="I44" s="36">
        <v>23.932960000000001</v>
      </c>
      <c r="J44" s="37">
        <v>23.468540000000001</v>
      </c>
      <c r="K44" s="37"/>
      <c r="L44" s="37">
        <v>0.46442</v>
      </c>
      <c r="M44" s="37"/>
      <c r="N44" s="36"/>
      <c r="O44" s="37"/>
      <c r="P44" s="37"/>
      <c r="Q44" s="37"/>
      <c r="R44" s="36"/>
      <c r="S44" s="37"/>
      <c r="T44" s="39">
        <v>23.932960000000001</v>
      </c>
      <c r="U44" s="39">
        <v>1.0709788252235397</v>
      </c>
      <c r="V44" s="76">
        <v>47.401499999999999</v>
      </c>
      <c r="W44" s="37">
        <v>23.932960000000001</v>
      </c>
      <c r="X44" s="37"/>
      <c r="Y44" s="37">
        <v>23.932960000000001</v>
      </c>
      <c r="Z44" s="37"/>
      <c r="AA44" s="37"/>
      <c r="AB44" s="37"/>
      <c r="AC44" s="37">
        <v>23.468540000000001</v>
      </c>
      <c r="AD44" s="37"/>
      <c r="AE44" s="77">
        <v>23.468540000000001</v>
      </c>
    </row>
    <row r="45" spans="1:31" ht="37.5" customHeight="1" x14ac:dyDescent="0.15">
      <c r="A45" s="1"/>
      <c r="B45" s="33"/>
      <c r="C45" s="34" t="s">
        <v>220</v>
      </c>
      <c r="D45" s="34"/>
      <c r="E45" s="35" t="s">
        <v>221</v>
      </c>
      <c r="F45" s="36"/>
      <c r="G45" s="37"/>
      <c r="H45" s="37"/>
      <c r="I45" s="36">
        <v>3.0444999999999998</v>
      </c>
      <c r="J45" s="37">
        <v>3.0444999999999998</v>
      </c>
      <c r="K45" s="37"/>
      <c r="L45" s="37"/>
      <c r="M45" s="37"/>
      <c r="N45" s="36"/>
      <c r="O45" s="37"/>
      <c r="P45" s="37"/>
      <c r="Q45" s="37"/>
      <c r="R45" s="36"/>
      <c r="S45" s="37"/>
      <c r="T45" s="40">
        <v>3.0444999999999998</v>
      </c>
      <c r="U45" s="40">
        <v>0.13623868645554357</v>
      </c>
      <c r="V45" s="76">
        <v>6.08901</v>
      </c>
      <c r="W45" s="37">
        <v>3.0445099999999998</v>
      </c>
      <c r="X45" s="37">
        <v>0.41395999999999999</v>
      </c>
      <c r="Y45" s="37">
        <v>2.6305499999999999</v>
      </c>
      <c r="Z45" s="37"/>
      <c r="AA45" s="37"/>
      <c r="AB45" s="37"/>
      <c r="AC45" s="37">
        <v>3.0445000000000002</v>
      </c>
      <c r="AD45" s="37"/>
      <c r="AE45" s="77">
        <v>3.0445000000000002</v>
      </c>
    </row>
    <row r="46" spans="1:31" ht="27" customHeight="1" x14ac:dyDescent="0.15">
      <c r="A46" s="1"/>
      <c r="B46" s="20" t="s">
        <v>222</v>
      </c>
      <c r="C46" s="21"/>
      <c r="D46" s="21"/>
      <c r="E46" s="22" t="s">
        <v>223</v>
      </c>
      <c r="F46" s="23">
        <v>2.0065400000000002</v>
      </c>
      <c r="G46" s="24">
        <v>0.76981999999999995</v>
      </c>
      <c r="H46" s="24">
        <v>1.23672</v>
      </c>
      <c r="I46" s="23">
        <v>9.1079999999999994E-2</v>
      </c>
      <c r="J46" s="24">
        <v>9.1079999999999994E-2</v>
      </c>
      <c r="K46" s="24"/>
      <c r="L46" s="24"/>
      <c r="M46" s="24"/>
      <c r="N46" s="23">
        <v>17.057539999999999</v>
      </c>
      <c r="O46" s="24"/>
      <c r="P46" s="24"/>
      <c r="Q46" s="24">
        <v>17.057539999999999</v>
      </c>
      <c r="R46" s="23"/>
      <c r="S46" s="24"/>
      <c r="T46" s="26">
        <v>19.155159999999999</v>
      </c>
      <c r="U46" s="26">
        <v>0.85717649441477106</v>
      </c>
      <c r="V46" s="71">
        <v>21.252789999999997</v>
      </c>
      <c r="W46" s="24">
        <v>19.155159999999999</v>
      </c>
      <c r="X46" s="24">
        <v>2.0818400000000001</v>
      </c>
      <c r="Y46" s="24">
        <v>1.5779999999999999E-2</v>
      </c>
      <c r="Z46" s="24">
        <v>17.057539999999999</v>
      </c>
      <c r="AA46" s="24"/>
      <c r="AB46" s="24"/>
      <c r="AC46" s="24">
        <v>2.0976299999999997</v>
      </c>
      <c r="AD46" s="24">
        <v>2.0065499999999998</v>
      </c>
      <c r="AE46" s="72">
        <v>9.1079999999999994E-2</v>
      </c>
    </row>
    <row r="47" spans="1:31" ht="48" customHeight="1" thickBot="1" x14ac:dyDescent="0.2">
      <c r="A47" s="1"/>
      <c r="B47" s="78" t="s">
        <v>224</v>
      </c>
      <c r="C47" s="79"/>
      <c r="D47" s="79"/>
      <c r="E47" s="80" t="s">
        <v>225</v>
      </c>
      <c r="F47" s="81"/>
      <c r="G47" s="82"/>
      <c r="H47" s="82"/>
      <c r="I47" s="81">
        <v>48</v>
      </c>
      <c r="J47" s="82"/>
      <c r="K47" s="82"/>
      <c r="L47" s="82"/>
      <c r="M47" s="82">
        <v>48</v>
      </c>
      <c r="N47" s="81">
        <v>4.09091</v>
      </c>
      <c r="O47" s="82"/>
      <c r="P47" s="82"/>
      <c r="Q47" s="82">
        <v>4.09091</v>
      </c>
      <c r="R47" s="81"/>
      <c r="S47" s="82"/>
      <c r="T47" s="83">
        <v>52.090910000000001</v>
      </c>
      <c r="U47" s="83">
        <v>2.331022221932646</v>
      </c>
      <c r="V47" s="84">
        <v>4.09091</v>
      </c>
      <c r="W47" s="82">
        <v>4.09091</v>
      </c>
      <c r="X47" s="82"/>
      <c r="Y47" s="82"/>
      <c r="Z47" s="82">
        <v>4.09091</v>
      </c>
      <c r="AA47" s="82"/>
      <c r="AB47" s="82"/>
      <c r="AC47" s="82"/>
      <c r="AD47" s="82"/>
      <c r="AE47" s="85"/>
    </row>
    <row r="48" spans="1:31" ht="15.75" customHeight="1" thickBot="1" x14ac:dyDescent="0.2">
      <c r="A48" s="1"/>
      <c r="B48" s="86" t="s">
        <v>226</v>
      </c>
      <c r="C48" s="87"/>
      <c r="D48" s="87"/>
      <c r="E48" s="87"/>
      <c r="F48" s="52">
        <v>981.92785999999978</v>
      </c>
      <c r="G48" s="53">
        <v>853.4008799999998</v>
      </c>
      <c r="H48" s="54">
        <v>128.52698000000001</v>
      </c>
      <c r="I48" s="52">
        <v>405.34252000000004</v>
      </c>
      <c r="J48" s="53">
        <v>292.72271000000001</v>
      </c>
      <c r="K48" s="54">
        <v>20.831869999999999</v>
      </c>
      <c r="L48" s="54">
        <v>19.236120000000003</v>
      </c>
      <c r="M48" s="55">
        <v>72.551820000000006</v>
      </c>
      <c r="N48" s="52">
        <v>804.48578000000009</v>
      </c>
      <c r="O48" s="53">
        <v>3.3140000000000001</v>
      </c>
      <c r="P48" s="54">
        <v>25.038609999999998</v>
      </c>
      <c r="Q48" s="55">
        <v>776.13317000000006</v>
      </c>
      <c r="R48" s="52">
        <v>42.924810000000001</v>
      </c>
      <c r="S48" s="53">
        <v>42.924810000000001</v>
      </c>
      <c r="T48" s="89">
        <v>2234.6809699999999</v>
      </c>
      <c r="U48" s="89"/>
      <c r="V48" s="90">
        <v>3486.3701000000005</v>
      </c>
      <c r="W48" s="54">
        <v>2186.6809499999999</v>
      </c>
      <c r="X48" s="54">
        <v>1044.4360200000001</v>
      </c>
      <c r="Y48" s="54">
        <v>274.00247999999999</v>
      </c>
      <c r="Z48" s="54">
        <v>804.48577</v>
      </c>
      <c r="AA48" s="54">
        <v>47.717049999999993</v>
      </c>
      <c r="AB48" s="54">
        <v>16.039629999999999</v>
      </c>
      <c r="AC48" s="54">
        <v>1299.6891499999997</v>
      </c>
      <c r="AD48" s="54">
        <v>1003.9295899999997</v>
      </c>
      <c r="AE48" s="88">
        <v>295.75955999999996</v>
      </c>
    </row>
    <row r="49" spans="1:31" ht="15.75" customHeight="1" thickBot="1" x14ac:dyDescent="0.2">
      <c r="A49" s="1"/>
      <c r="B49" s="229" t="s">
        <v>227</v>
      </c>
      <c r="C49" s="229"/>
      <c r="D49" s="229"/>
      <c r="E49" s="229"/>
      <c r="F49" s="46">
        <v>43.940404611759853</v>
      </c>
      <c r="G49" s="47">
        <v>38.188935756677601</v>
      </c>
      <c r="H49" s="48">
        <v>5.7514688550822539</v>
      </c>
      <c r="I49" s="46">
        <v>18.138719819142686</v>
      </c>
      <c r="J49" s="47">
        <v>13.099082774218104</v>
      </c>
      <c r="K49" s="48">
        <v>0.9322077862416307</v>
      </c>
      <c r="L49" s="48">
        <v>0.86079938292041769</v>
      </c>
      <c r="M49" s="49">
        <v>3.2466298757625349</v>
      </c>
      <c r="N49" s="46">
        <v>36.000028227742959</v>
      </c>
      <c r="O49" s="47">
        <v>0.14829857346482886</v>
      </c>
      <c r="P49" s="48">
        <v>1.1204556863434516</v>
      </c>
      <c r="Q49" s="49">
        <v>34.731273967934676</v>
      </c>
      <c r="R49" s="46">
        <v>1.9208473413545022</v>
      </c>
      <c r="S49" s="47">
        <v>1.9208473413545022</v>
      </c>
      <c r="T49" s="51"/>
      <c r="U49" s="51"/>
      <c r="V49" s="93"/>
      <c r="W49" s="48"/>
      <c r="X49" s="48"/>
      <c r="Y49" s="48"/>
      <c r="Z49" s="48"/>
      <c r="AA49" s="48"/>
      <c r="AB49" s="48"/>
      <c r="AC49" s="48"/>
      <c r="AD49" s="48"/>
      <c r="AE49" s="92"/>
    </row>
    <row r="50" spans="1:31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</sheetData>
  <mergeCells count="9">
    <mergeCell ref="AC4:AC5"/>
    <mergeCell ref="U3:U5"/>
    <mergeCell ref="E3:E4"/>
    <mergeCell ref="B1:F1"/>
    <mergeCell ref="W4:W5"/>
    <mergeCell ref="V3:V5"/>
    <mergeCell ref="B2:F2"/>
    <mergeCell ref="B49:E49"/>
    <mergeCell ref="B5:D5"/>
  </mergeCells>
  <pageMargins left="0.7" right="0.7" top="0.75" bottom="0.75" header="0.39" footer="0.39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5"/>
  <sheetViews>
    <sheetView workbookViewId="0">
      <selection activeCell="D6" sqref="D6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12" customWidth="1"/>
    <col min="4" max="4" width="13" customWidth="1"/>
    <col min="5" max="5" width="9.1640625" customWidth="1"/>
    <col min="6" max="9" width="7.33203125" customWidth="1"/>
    <col min="10" max="10" width="7.1640625" customWidth="1"/>
    <col min="11" max="11" width="6.33203125" customWidth="1"/>
    <col min="12" max="12" width="7.6640625" customWidth="1"/>
    <col min="13" max="13" width="7.33203125" customWidth="1"/>
    <col min="14" max="14" width="6" customWidth="1"/>
    <col min="15" max="15" width="6.33203125" customWidth="1"/>
    <col min="16" max="16" width="7.6640625" customWidth="1"/>
    <col min="17" max="18" width="6.33203125" customWidth="1"/>
    <col min="19" max="19" width="8.5" customWidth="1"/>
    <col min="20" max="20" width="6.33203125" customWidth="1"/>
    <col min="21" max="23" width="8.5" customWidth="1"/>
    <col min="24" max="27" width="8" customWidth="1"/>
    <col min="28" max="28" width="8.5" customWidth="1"/>
    <col min="29" max="29" width="11.33203125" customWidth="1"/>
    <col min="30" max="30" width="7.33203125" customWidth="1"/>
  </cols>
  <sheetData>
    <row r="1" spans="1:30" ht="13.5" customHeight="1" x14ac:dyDescent="0.15">
      <c r="A1" s="1"/>
      <c r="B1" s="217" t="s">
        <v>228</v>
      </c>
      <c r="C1" s="217"/>
      <c r="D1" s="217"/>
      <c r="E1" s="217"/>
      <c r="F1" s="2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thickBot="1" x14ac:dyDescent="0.2">
      <c r="A3" s="1"/>
      <c r="B3" s="3"/>
      <c r="C3" s="4"/>
      <c r="D3" s="220" t="s">
        <v>229</v>
      </c>
      <c r="E3" s="5" t="s">
        <v>230</v>
      </c>
      <c r="F3" s="6"/>
      <c r="G3" s="6"/>
      <c r="H3" s="5" t="s">
        <v>231</v>
      </c>
      <c r="I3" s="6"/>
      <c r="J3" s="6"/>
      <c r="K3" s="6"/>
      <c r="L3" s="6"/>
      <c r="M3" s="5" t="s">
        <v>232</v>
      </c>
      <c r="N3" s="6"/>
      <c r="O3" s="6"/>
      <c r="P3" s="6"/>
      <c r="Q3" s="5" t="s">
        <v>233</v>
      </c>
      <c r="R3" s="6"/>
      <c r="S3" s="65" t="s">
        <v>234</v>
      </c>
      <c r="T3" s="230" t="s">
        <v>235</v>
      </c>
      <c r="U3" s="228" t="s">
        <v>236</v>
      </c>
      <c r="V3" s="6"/>
      <c r="W3" s="6"/>
      <c r="X3" s="6"/>
      <c r="Y3" s="6"/>
      <c r="Z3" s="6"/>
      <c r="AA3" s="6"/>
      <c r="AB3" s="6"/>
      <c r="AC3" s="6"/>
      <c r="AD3" s="66"/>
    </row>
    <row r="4" spans="1:30" ht="15.75" customHeight="1" thickBot="1" x14ac:dyDescent="0.2">
      <c r="A4" s="1"/>
      <c r="B4" s="9"/>
      <c r="C4" s="10"/>
      <c r="D4" s="220"/>
      <c r="E4" s="11"/>
      <c r="F4" s="12" t="s">
        <v>237</v>
      </c>
      <c r="G4" s="12" t="s">
        <v>238</v>
      </c>
      <c r="H4" s="11"/>
      <c r="I4" s="12" t="s">
        <v>239</v>
      </c>
      <c r="J4" s="12" t="s">
        <v>240</v>
      </c>
      <c r="K4" s="12" t="s">
        <v>241</v>
      </c>
      <c r="L4" s="12" t="s">
        <v>242</v>
      </c>
      <c r="M4" s="11"/>
      <c r="N4" s="12" t="s">
        <v>243</v>
      </c>
      <c r="O4" s="12" t="s">
        <v>244</v>
      </c>
      <c r="P4" s="12" t="s">
        <v>245</v>
      </c>
      <c r="Q4" s="11"/>
      <c r="R4" s="12" t="s">
        <v>246</v>
      </c>
      <c r="S4" s="67"/>
      <c r="T4" s="231"/>
      <c r="U4" s="228"/>
      <c r="V4" s="227" t="s">
        <v>247</v>
      </c>
      <c r="W4" s="12" t="s">
        <v>249</v>
      </c>
      <c r="X4" s="12" t="s">
        <v>250</v>
      </c>
      <c r="Y4" s="12" t="s">
        <v>251</v>
      </c>
      <c r="Z4" s="12" t="s">
        <v>252</v>
      </c>
      <c r="AA4" s="12" t="s">
        <v>253</v>
      </c>
      <c r="AB4" s="227" t="s">
        <v>248</v>
      </c>
      <c r="AC4" s="12" t="s">
        <v>254</v>
      </c>
      <c r="AD4" s="68" t="s">
        <v>255</v>
      </c>
    </row>
    <row r="5" spans="1:30" ht="121.5" customHeight="1" x14ac:dyDescent="0.2">
      <c r="A5" s="1"/>
      <c r="B5" s="226" t="s">
        <v>256</v>
      </c>
      <c r="C5" s="226"/>
      <c r="D5" s="16" t="s">
        <v>257</v>
      </c>
      <c r="E5" s="17" t="s">
        <v>258</v>
      </c>
      <c r="F5" s="18" t="s">
        <v>259</v>
      </c>
      <c r="G5" s="18" t="s">
        <v>260</v>
      </c>
      <c r="H5" s="17" t="s">
        <v>261</v>
      </c>
      <c r="I5" s="18" t="s">
        <v>262</v>
      </c>
      <c r="J5" s="18" t="s">
        <v>263</v>
      </c>
      <c r="K5" s="18" t="s">
        <v>264</v>
      </c>
      <c r="L5" s="18" t="s">
        <v>265</v>
      </c>
      <c r="M5" s="17" t="s">
        <v>266</v>
      </c>
      <c r="N5" s="18" t="s">
        <v>267</v>
      </c>
      <c r="O5" s="18" t="s">
        <v>268</v>
      </c>
      <c r="P5" s="18" t="s">
        <v>269</v>
      </c>
      <c r="Q5" s="17" t="s">
        <v>270</v>
      </c>
      <c r="R5" s="18" t="s">
        <v>271</v>
      </c>
      <c r="S5" s="69"/>
      <c r="T5" s="231"/>
      <c r="U5" s="228" t="s">
        <v>1192</v>
      </c>
      <c r="V5" s="227" t="s">
        <v>1192</v>
      </c>
      <c r="W5" s="18" t="s">
        <v>272</v>
      </c>
      <c r="X5" s="18" t="s">
        <v>273</v>
      </c>
      <c r="Y5" s="18" t="s">
        <v>274</v>
      </c>
      <c r="Z5" s="18" t="s">
        <v>275</v>
      </c>
      <c r="AA5" s="18" t="s">
        <v>276</v>
      </c>
      <c r="AB5" s="227" t="s">
        <v>1192</v>
      </c>
      <c r="AC5" s="18" t="s">
        <v>277</v>
      </c>
      <c r="AD5" s="70" t="s">
        <v>278</v>
      </c>
    </row>
    <row r="6" spans="1:30" ht="15.75" customHeight="1" x14ac:dyDescent="0.15">
      <c r="A6" s="1"/>
      <c r="B6" s="20" t="s">
        <v>279</v>
      </c>
      <c r="C6" s="21"/>
      <c r="D6" s="22" t="s">
        <v>280</v>
      </c>
      <c r="E6" s="23">
        <v>907.86055999999996</v>
      </c>
      <c r="F6" s="24">
        <v>780.03188999999998</v>
      </c>
      <c r="G6" s="24">
        <v>127.82867000000002</v>
      </c>
      <c r="H6" s="23">
        <v>265.89111000000003</v>
      </c>
      <c r="I6" s="24">
        <v>203.80756000000002</v>
      </c>
      <c r="J6" s="24">
        <v>20.831869999999999</v>
      </c>
      <c r="K6" s="24">
        <v>16.699860000000001</v>
      </c>
      <c r="L6" s="24">
        <v>24.551819999999999</v>
      </c>
      <c r="M6" s="23">
        <v>535.78063000000009</v>
      </c>
      <c r="N6" s="24">
        <v>3.3140000000000001</v>
      </c>
      <c r="O6" s="24">
        <v>25.038609999999998</v>
      </c>
      <c r="P6" s="24">
        <v>507.42802000000006</v>
      </c>
      <c r="Q6" s="23">
        <v>42.924809999999994</v>
      </c>
      <c r="R6" s="24">
        <v>42.924809999999994</v>
      </c>
      <c r="S6" s="26">
        <v>1752.4571100000003</v>
      </c>
      <c r="T6" s="26">
        <v>78.420908459344489</v>
      </c>
      <c r="U6" s="71">
        <v>2889.1637999999998</v>
      </c>
      <c r="V6" s="24">
        <v>1752.4570799999999</v>
      </c>
      <c r="W6" s="24">
        <v>966.82402999999999</v>
      </c>
      <c r="X6" s="24">
        <v>186.09575999999998</v>
      </c>
      <c r="Y6" s="24">
        <v>535.78062</v>
      </c>
      <c r="Z6" s="24">
        <v>47.717039999999997</v>
      </c>
      <c r="AA6" s="24">
        <v>16.039629999999999</v>
      </c>
      <c r="AB6" s="24">
        <v>1136.7067199999999</v>
      </c>
      <c r="AC6" s="24">
        <v>929.86228999999992</v>
      </c>
      <c r="AD6" s="72">
        <v>206.84442999999999</v>
      </c>
    </row>
    <row r="7" spans="1:30" ht="27" customHeight="1" x14ac:dyDescent="0.15">
      <c r="A7" s="1"/>
      <c r="B7" s="27"/>
      <c r="C7" s="2" t="s">
        <v>281</v>
      </c>
      <c r="D7" s="28" t="s">
        <v>282</v>
      </c>
      <c r="E7" s="29">
        <v>764.76110000000006</v>
      </c>
      <c r="F7" s="30">
        <v>659.87878000000001</v>
      </c>
      <c r="G7" s="30">
        <v>104.88232000000001</v>
      </c>
      <c r="H7" s="29">
        <v>227.56531000000001</v>
      </c>
      <c r="I7" s="30">
        <v>191.55076000000003</v>
      </c>
      <c r="J7" s="30">
        <v>1.2643800000000001</v>
      </c>
      <c r="K7" s="30">
        <v>12.325659999999999</v>
      </c>
      <c r="L7" s="30">
        <v>22.424509999999998</v>
      </c>
      <c r="M7" s="29">
        <v>284.36053000000004</v>
      </c>
      <c r="N7" s="30">
        <v>3.3124099999999999</v>
      </c>
      <c r="O7" s="30">
        <v>23.758769999999998</v>
      </c>
      <c r="P7" s="30">
        <v>257.28935000000001</v>
      </c>
      <c r="Q7" s="29">
        <v>2.0481100000000003</v>
      </c>
      <c r="R7" s="30">
        <v>2.0481100000000003</v>
      </c>
      <c r="S7" s="73">
        <v>1278.73505</v>
      </c>
      <c r="T7" s="73">
        <v>57.222264515110034</v>
      </c>
      <c r="U7" s="74">
        <v>2258.80566</v>
      </c>
      <c r="V7" s="30">
        <v>1278.7350399999998</v>
      </c>
      <c r="W7" s="30">
        <v>819.27542999999991</v>
      </c>
      <c r="X7" s="30">
        <v>171.78658999999999</v>
      </c>
      <c r="Y7" s="30">
        <v>284.36053000000004</v>
      </c>
      <c r="Z7" s="30">
        <v>2.7067700000000001</v>
      </c>
      <c r="AA7" s="30">
        <v>0.60572000000000004</v>
      </c>
      <c r="AB7" s="30">
        <v>980.07061999999996</v>
      </c>
      <c r="AC7" s="30">
        <v>786.27597000000003</v>
      </c>
      <c r="AD7" s="75">
        <v>193.79464999999999</v>
      </c>
    </row>
    <row r="8" spans="1:30" ht="27" customHeight="1" x14ac:dyDescent="0.15">
      <c r="A8" s="1"/>
      <c r="B8" s="33"/>
      <c r="C8" s="34" t="s">
        <v>283</v>
      </c>
      <c r="D8" s="35" t="s">
        <v>284</v>
      </c>
      <c r="E8" s="36">
        <v>12.66432</v>
      </c>
      <c r="F8" s="37">
        <v>12.66432</v>
      </c>
      <c r="G8" s="37"/>
      <c r="H8" s="36"/>
      <c r="I8" s="37"/>
      <c r="J8" s="37"/>
      <c r="K8" s="37"/>
      <c r="L8" s="37"/>
      <c r="M8" s="36"/>
      <c r="N8" s="37"/>
      <c r="O8" s="37"/>
      <c r="P8" s="37"/>
      <c r="Q8" s="36"/>
      <c r="R8" s="37"/>
      <c r="S8" s="39">
        <v>12.66432</v>
      </c>
      <c r="T8" s="39">
        <v>0.5667171388975365</v>
      </c>
      <c r="U8" s="76">
        <v>25.32864</v>
      </c>
      <c r="V8" s="37">
        <v>12.66432</v>
      </c>
      <c r="W8" s="37">
        <v>12.66432</v>
      </c>
      <c r="X8" s="37"/>
      <c r="Y8" s="37"/>
      <c r="Z8" s="37"/>
      <c r="AA8" s="37"/>
      <c r="AB8" s="37">
        <v>12.66432</v>
      </c>
      <c r="AC8" s="37">
        <v>12.66432</v>
      </c>
      <c r="AD8" s="77"/>
    </row>
    <row r="9" spans="1:30" ht="27" customHeight="1" x14ac:dyDescent="0.15">
      <c r="A9" s="1"/>
      <c r="B9" s="33"/>
      <c r="C9" s="34" t="s">
        <v>285</v>
      </c>
      <c r="D9" s="35" t="s">
        <v>286</v>
      </c>
      <c r="E9" s="36">
        <v>128.42859999999999</v>
      </c>
      <c r="F9" s="37">
        <v>106.71897</v>
      </c>
      <c r="G9" s="37">
        <v>21.709630000000001</v>
      </c>
      <c r="H9" s="36">
        <v>38.234720000000003</v>
      </c>
      <c r="I9" s="37">
        <v>12.165719999999999</v>
      </c>
      <c r="J9" s="37">
        <v>19.567489999999999</v>
      </c>
      <c r="K9" s="37">
        <v>4.3742000000000001</v>
      </c>
      <c r="L9" s="37">
        <v>2.12731</v>
      </c>
      <c r="M9" s="36">
        <v>234.36256</v>
      </c>
      <c r="N9" s="37">
        <v>1.5900000000000001E-3</v>
      </c>
      <c r="O9" s="37">
        <v>1.2798400000000001</v>
      </c>
      <c r="P9" s="37">
        <v>233.08113</v>
      </c>
      <c r="Q9" s="36">
        <v>40.8767</v>
      </c>
      <c r="R9" s="37">
        <v>40.8767</v>
      </c>
      <c r="S9" s="39">
        <v>441.90258000000006</v>
      </c>
      <c r="T9" s="39">
        <v>19.774750307086347</v>
      </c>
      <c r="U9" s="76">
        <v>583.77670999999998</v>
      </c>
      <c r="V9" s="37">
        <v>441.90255999999999</v>
      </c>
      <c r="W9" s="37">
        <v>132.80243999999999</v>
      </c>
      <c r="X9" s="37">
        <v>14.293389999999999</v>
      </c>
      <c r="Y9" s="37">
        <v>234.36255</v>
      </c>
      <c r="Z9" s="37">
        <v>45.010269999999998</v>
      </c>
      <c r="AA9" s="37">
        <v>15.433909999999999</v>
      </c>
      <c r="AB9" s="37">
        <v>141.87414999999999</v>
      </c>
      <c r="AC9" s="37">
        <v>128.91544999999999</v>
      </c>
      <c r="AD9" s="77">
        <v>12.9587</v>
      </c>
    </row>
    <row r="10" spans="1:30" ht="37.5" customHeight="1" x14ac:dyDescent="0.15">
      <c r="A10" s="1"/>
      <c r="B10" s="33"/>
      <c r="C10" s="34" t="s">
        <v>287</v>
      </c>
      <c r="D10" s="35" t="s">
        <v>288</v>
      </c>
      <c r="E10" s="36">
        <v>2.0065400000000002</v>
      </c>
      <c r="F10" s="37">
        <v>0.76981999999999995</v>
      </c>
      <c r="G10" s="37">
        <v>1.23672</v>
      </c>
      <c r="H10" s="36">
        <v>9.1079999999999994E-2</v>
      </c>
      <c r="I10" s="37">
        <v>9.1079999999999994E-2</v>
      </c>
      <c r="J10" s="37"/>
      <c r="K10" s="37"/>
      <c r="L10" s="37"/>
      <c r="M10" s="36">
        <v>17.057539999999999</v>
      </c>
      <c r="N10" s="37"/>
      <c r="O10" s="37"/>
      <c r="P10" s="37">
        <v>17.057539999999999</v>
      </c>
      <c r="Q10" s="36"/>
      <c r="R10" s="37"/>
      <c r="S10" s="40">
        <v>19.155159999999999</v>
      </c>
      <c r="T10" s="40">
        <v>0.85717649825056019</v>
      </c>
      <c r="U10" s="76">
        <v>21.252789999999997</v>
      </c>
      <c r="V10" s="37">
        <v>19.155159999999999</v>
      </c>
      <c r="W10" s="37">
        <v>2.0818400000000001</v>
      </c>
      <c r="X10" s="37">
        <v>1.5779999999999999E-2</v>
      </c>
      <c r="Y10" s="37">
        <v>17.057539999999999</v>
      </c>
      <c r="Z10" s="37"/>
      <c r="AA10" s="37"/>
      <c r="AB10" s="37">
        <v>2.0976299999999997</v>
      </c>
      <c r="AC10" s="37">
        <v>2.0065499999999998</v>
      </c>
      <c r="AD10" s="77">
        <v>9.1079999999999994E-2</v>
      </c>
    </row>
    <row r="11" spans="1:30" ht="48" customHeight="1" x14ac:dyDescent="0.15">
      <c r="A11" s="1"/>
      <c r="B11" s="20" t="s">
        <v>289</v>
      </c>
      <c r="C11" s="21"/>
      <c r="D11" s="22" t="s">
        <v>290</v>
      </c>
      <c r="E11" s="41">
        <v>907.86054000000001</v>
      </c>
      <c r="F11" s="42">
        <v>780.03187000000003</v>
      </c>
      <c r="G11" s="42">
        <v>127.82867000000002</v>
      </c>
      <c r="H11" s="41">
        <v>265.89112000000006</v>
      </c>
      <c r="I11" s="42">
        <v>203.80756000000002</v>
      </c>
      <c r="J11" s="42">
        <v>20.831869999999999</v>
      </c>
      <c r="K11" s="42">
        <v>16.699869999999997</v>
      </c>
      <c r="L11" s="42">
        <v>24.551820000000003</v>
      </c>
      <c r="M11" s="41">
        <v>535.78063000000009</v>
      </c>
      <c r="N11" s="42">
        <v>3.3140000000000001</v>
      </c>
      <c r="O11" s="42">
        <v>25.038609999999998</v>
      </c>
      <c r="P11" s="42">
        <v>507.42802000000006</v>
      </c>
      <c r="Q11" s="41">
        <v>42.924809999999994</v>
      </c>
      <c r="R11" s="42">
        <v>42.924809999999994</v>
      </c>
      <c r="S11" s="26">
        <v>1752.4571000000001</v>
      </c>
      <c r="T11" s="26">
        <v>78.420908011853314</v>
      </c>
      <c r="U11" s="94"/>
      <c r="V11" s="42"/>
      <c r="W11" s="42"/>
      <c r="X11" s="42"/>
      <c r="Y11" s="42"/>
      <c r="Z11" s="42"/>
      <c r="AA11" s="42"/>
      <c r="AB11" s="42"/>
      <c r="AC11" s="42"/>
      <c r="AD11" s="95"/>
    </row>
    <row r="12" spans="1:30" ht="48" customHeight="1" x14ac:dyDescent="0.15">
      <c r="A12" s="1"/>
      <c r="B12" s="27"/>
      <c r="C12" s="2" t="s">
        <v>291</v>
      </c>
      <c r="D12" s="28" t="s">
        <v>292</v>
      </c>
      <c r="E12" s="29">
        <v>764.76109000000008</v>
      </c>
      <c r="F12" s="30">
        <v>659.87877000000003</v>
      </c>
      <c r="G12" s="30">
        <v>104.88232000000001</v>
      </c>
      <c r="H12" s="29">
        <v>227.56532000000001</v>
      </c>
      <c r="I12" s="30">
        <v>191.55076000000003</v>
      </c>
      <c r="J12" s="30">
        <v>1.2643800000000001</v>
      </c>
      <c r="K12" s="30">
        <v>12.325669999999999</v>
      </c>
      <c r="L12" s="30">
        <v>22.424510000000001</v>
      </c>
      <c r="M12" s="29">
        <v>284.36053000000004</v>
      </c>
      <c r="N12" s="30">
        <v>3.3124099999999999</v>
      </c>
      <c r="O12" s="30">
        <v>23.758769999999998</v>
      </c>
      <c r="P12" s="30">
        <v>257.28935000000001</v>
      </c>
      <c r="Q12" s="29">
        <v>2.0481100000000003</v>
      </c>
      <c r="R12" s="30">
        <v>2.0481100000000003</v>
      </c>
      <c r="S12" s="73">
        <v>1278.73505</v>
      </c>
      <c r="T12" s="73">
        <v>57.222264515110034</v>
      </c>
      <c r="U12" s="74"/>
      <c r="V12" s="30"/>
      <c r="W12" s="30"/>
      <c r="X12" s="30"/>
      <c r="Y12" s="30"/>
      <c r="Z12" s="30"/>
      <c r="AA12" s="30"/>
      <c r="AB12" s="30"/>
      <c r="AC12" s="30"/>
      <c r="AD12" s="75"/>
    </row>
    <row r="13" spans="1:30" ht="48" customHeight="1" x14ac:dyDescent="0.15">
      <c r="A13" s="1"/>
      <c r="B13" s="33"/>
      <c r="C13" s="34" t="s">
        <v>293</v>
      </c>
      <c r="D13" s="35" t="s">
        <v>294</v>
      </c>
      <c r="E13" s="36">
        <v>12.66432</v>
      </c>
      <c r="F13" s="37">
        <v>12.66432</v>
      </c>
      <c r="G13" s="37"/>
      <c r="H13" s="36"/>
      <c r="I13" s="37"/>
      <c r="J13" s="37"/>
      <c r="K13" s="37"/>
      <c r="L13" s="37"/>
      <c r="M13" s="36"/>
      <c r="N13" s="37"/>
      <c r="O13" s="37"/>
      <c r="P13" s="37"/>
      <c r="Q13" s="36"/>
      <c r="R13" s="37"/>
      <c r="S13" s="39">
        <v>12.66432</v>
      </c>
      <c r="T13" s="39">
        <v>0.5667171388975365</v>
      </c>
      <c r="U13" s="76"/>
      <c r="V13" s="37"/>
      <c r="W13" s="37"/>
      <c r="X13" s="37"/>
      <c r="Y13" s="37"/>
      <c r="Z13" s="37"/>
      <c r="AA13" s="37"/>
      <c r="AB13" s="37"/>
      <c r="AC13" s="37"/>
      <c r="AD13" s="77"/>
    </row>
    <row r="14" spans="1:30" ht="48" customHeight="1" x14ac:dyDescent="0.15">
      <c r="A14" s="1"/>
      <c r="B14" s="33"/>
      <c r="C14" s="34" t="s">
        <v>295</v>
      </c>
      <c r="D14" s="35" t="s">
        <v>296</v>
      </c>
      <c r="E14" s="36">
        <v>128.42858999999999</v>
      </c>
      <c r="F14" s="37">
        <v>106.71896</v>
      </c>
      <c r="G14" s="37">
        <v>21.709630000000001</v>
      </c>
      <c r="H14" s="36">
        <v>38.234720000000003</v>
      </c>
      <c r="I14" s="37">
        <v>12.165719999999999</v>
      </c>
      <c r="J14" s="37">
        <v>19.567489999999999</v>
      </c>
      <c r="K14" s="37">
        <v>4.3742000000000001</v>
      </c>
      <c r="L14" s="37">
        <v>2.12731</v>
      </c>
      <c r="M14" s="36">
        <v>234.36256</v>
      </c>
      <c r="N14" s="37">
        <v>1.5900000000000001E-3</v>
      </c>
      <c r="O14" s="37">
        <v>1.2798400000000001</v>
      </c>
      <c r="P14" s="37">
        <v>233.08113</v>
      </c>
      <c r="Q14" s="36">
        <v>40.8767</v>
      </c>
      <c r="R14" s="37">
        <v>40.8767</v>
      </c>
      <c r="S14" s="39">
        <v>441.90256999999997</v>
      </c>
      <c r="T14" s="39">
        <v>19.774749859595172</v>
      </c>
      <c r="U14" s="76"/>
      <c r="V14" s="37"/>
      <c r="W14" s="37"/>
      <c r="X14" s="37"/>
      <c r="Y14" s="37"/>
      <c r="Z14" s="37"/>
      <c r="AA14" s="37"/>
      <c r="AB14" s="37"/>
      <c r="AC14" s="37"/>
      <c r="AD14" s="77"/>
    </row>
    <row r="15" spans="1:30" ht="48" customHeight="1" x14ac:dyDescent="0.15">
      <c r="A15" s="1"/>
      <c r="B15" s="33"/>
      <c r="C15" s="34" t="s">
        <v>297</v>
      </c>
      <c r="D15" s="35" t="s">
        <v>298</v>
      </c>
      <c r="E15" s="36">
        <v>2.0065400000000002</v>
      </c>
      <c r="F15" s="37">
        <v>0.76981999999999995</v>
      </c>
      <c r="G15" s="37">
        <v>1.23672</v>
      </c>
      <c r="H15" s="36">
        <v>9.1079999999999994E-2</v>
      </c>
      <c r="I15" s="37">
        <v>9.1079999999999994E-2</v>
      </c>
      <c r="J15" s="37"/>
      <c r="K15" s="37"/>
      <c r="L15" s="37"/>
      <c r="M15" s="36">
        <v>17.057539999999999</v>
      </c>
      <c r="N15" s="37"/>
      <c r="O15" s="37"/>
      <c r="P15" s="37">
        <v>17.057539999999999</v>
      </c>
      <c r="Q15" s="36"/>
      <c r="R15" s="37"/>
      <c r="S15" s="40">
        <v>19.155159999999999</v>
      </c>
      <c r="T15" s="40">
        <v>0.85717649825056019</v>
      </c>
      <c r="U15" s="76"/>
      <c r="V15" s="37"/>
      <c r="W15" s="37"/>
      <c r="X15" s="37"/>
      <c r="Y15" s="37"/>
      <c r="Z15" s="37"/>
      <c r="AA15" s="37"/>
      <c r="AB15" s="37"/>
      <c r="AC15" s="37"/>
      <c r="AD15" s="77"/>
    </row>
    <row r="16" spans="1:30" ht="27" customHeight="1" x14ac:dyDescent="0.15">
      <c r="A16" s="1"/>
      <c r="B16" s="20" t="s">
        <v>299</v>
      </c>
      <c r="C16" s="21"/>
      <c r="D16" s="22" t="s">
        <v>300</v>
      </c>
      <c r="E16" s="41">
        <v>5.0776500000000002</v>
      </c>
      <c r="F16" s="42">
        <v>5.0776500000000002</v>
      </c>
      <c r="G16" s="42"/>
      <c r="H16" s="41"/>
      <c r="I16" s="42"/>
      <c r="J16" s="42"/>
      <c r="K16" s="42"/>
      <c r="L16" s="42"/>
      <c r="M16" s="41"/>
      <c r="N16" s="42"/>
      <c r="O16" s="42"/>
      <c r="P16" s="42"/>
      <c r="Q16" s="41"/>
      <c r="R16" s="42"/>
      <c r="S16" s="26">
        <v>5.0776500000000002</v>
      </c>
      <c r="T16" s="26">
        <v>0.22722035453329326</v>
      </c>
      <c r="U16" s="94">
        <v>10.1553</v>
      </c>
      <c r="V16" s="42">
        <v>5.0776500000000002</v>
      </c>
      <c r="W16" s="42">
        <v>5.0776500000000002</v>
      </c>
      <c r="X16" s="42"/>
      <c r="Y16" s="42"/>
      <c r="Z16" s="42"/>
      <c r="AA16" s="42"/>
      <c r="AB16" s="42">
        <v>5.0776500000000002</v>
      </c>
      <c r="AC16" s="42">
        <v>5.0776500000000002</v>
      </c>
      <c r="AD16" s="95"/>
    </row>
    <row r="17" spans="1:30" ht="37.5" customHeight="1" x14ac:dyDescent="0.15">
      <c r="A17" s="1"/>
      <c r="B17" s="27"/>
      <c r="C17" s="2" t="s">
        <v>301</v>
      </c>
      <c r="D17" s="28" t="s">
        <v>302</v>
      </c>
      <c r="E17" s="29">
        <v>5.0776500000000002</v>
      </c>
      <c r="F17" s="30">
        <v>5.0776500000000002</v>
      </c>
      <c r="G17" s="30"/>
      <c r="H17" s="29"/>
      <c r="I17" s="30"/>
      <c r="J17" s="30"/>
      <c r="K17" s="30"/>
      <c r="L17" s="30"/>
      <c r="M17" s="29"/>
      <c r="N17" s="30"/>
      <c r="O17" s="30"/>
      <c r="P17" s="30"/>
      <c r="Q17" s="29"/>
      <c r="R17" s="30"/>
      <c r="S17" s="26">
        <v>5.0776500000000002</v>
      </c>
      <c r="T17" s="26">
        <v>0.22722035453329326</v>
      </c>
      <c r="U17" s="74">
        <v>10.1553</v>
      </c>
      <c r="V17" s="30">
        <v>5.0776500000000002</v>
      </c>
      <c r="W17" s="30">
        <v>5.0776500000000002</v>
      </c>
      <c r="X17" s="30"/>
      <c r="Y17" s="30"/>
      <c r="Z17" s="30"/>
      <c r="AA17" s="30"/>
      <c r="AB17" s="30">
        <v>5.0776500000000002</v>
      </c>
      <c r="AC17" s="30">
        <v>5.0776500000000002</v>
      </c>
      <c r="AD17" s="75"/>
    </row>
    <row r="18" spans="1:30" ht="48" customHeight="1" x14ac:dyDescent="0.15">
      <c r="A18" s="1"/>
      <c r="B18" s="20" t="s">
        <v>303</v>
      </c>
      <c r="C18" s="21"/>
      <c r="D18" s="22" t="s">
        <v>304</v>
      </c>
      <c r="E18" s="41">
        <v>13.92347</v>
      </c>
      <c r="F18" s="42">
        <v>13.92347</v>
      </c>
      <c r="G18" s="42"/>
      <c r="H18" s="41"/>
      <c r="I18" s="42"/>
      <c r="J18" s="42"/>
      <c r="K18" s="42"/>
      <c r="L18" s="42"/>
      <c r="M18" s="41">
        <v>40.523809999999997</v>
      </c>
      <c r="N18" s="42"/>
      <c r="O18" s="42"/>
      <c r="P18" s="42">
        <v>40.523809999999997</v>
      </c>
      <c r="Q18" s="41"/>
      <c r="R18" s="42"/>
      <c r="S18" s="26">
        <v>54.447279999999999</v>
      </c>
      <c r="T18" s="26">
        <v>2.4364677094666796</v>
      </c>
      <c r="U18" s="94">
        <v>68.370750000000001</v>
      </c>
      <c r="V18" s="42">
        <v>54.447279999999999</v>
      </c>
      <c r="W18" s="42">
        <v>13.92347</v>
      </c>
      <c r="X18" s="42"/>
      <c r="Y18" s="42">
        <v>40.523809999999997</v>
      </c>
      <c r="Z18" s="42"/>
      <c r="AA18" s="42"/>
      <c r="AB18" s="42">
        <v>13.92347</v>
      </c>
      <c r="AC18" s="42">
        <v>13.92347</v>
      </c>
      <c r="AD18" s="95"/>
    </row>
    <row r="19" spans="1:30" ht="27" customHeight="1" x14ac:dyDescent="0.15">
      <c r="A19" s="1"/>
      <c r="B19" s="27"/>
      <c r="C19" s="2" t="s">
        <v>305</v>
      </c>
      <c r="D19" s="28" t="s">
        <v>306</v>
      </c>
      <c r="E19" s="29"/>
      <c r="F19" s="30"/>
      <c r="G19" s="30"/>
      <c r="H19" s="29"/>
      <c r="I19" s="30"/>
      <c r="J19" s="30"/>
      <c r="K19" s="30"/>
      <c r="L19" s="30"/>
      <c r="M19" s="29">
        <v>27.06822</v>
      </c>
      <c r="N19" s="30"/>
      <c r="O19" s="30"/>
      <c r="P19" s="30">
        <v>27.06822</v>
      </c>
      <c r="Q19" s="29"/>
      <c r="R19" s="30"/>
      <c r="S19" s="73">
        <v>27.06822</v>
      </c>
      <c r="T19" s="73">
        <v>1.2112789469508884</v>
      </c>
      <c r="U19" s="74">
        <v>27.06822</v>
      </c>
      <c r="V19" s="30">
        <v>27.06822</v>
      </c>
      <c r="W19" s="30"/>
      <c r="X19" s="30"/>
      <c r="Y19" s="30">
        <v>27.06822</v>
      </c>
      <c r="Z19" s="30"/>
      <c r="AA19" s="30"/>
      <c r="AB19" s="30"/>
      <c r="AC19" s="30"/>
      <c r="AD19" s="75"/>
    </row>
    <row r="20" spans="1:30" ht="27" customHeight="1" x14ac:dyDescent="0.15">
      <c r="A20" s="1"/>
      <c r="B20" s="33"/>
      <c r="C20" s="34" t="s">
        <v>307</v>
      </c>
      <c r="D20" s="35" t="s">
        <v>308</v>
      </c>
      <c r="E20" s="36"/>
      <c r="F20" s="37"/>
      <c r="G20" s="37"/>
      <c r="H20" s="36"/>
      <c r="I20" s="37"/>
      <c r="J20" s="37"/>
      <c r="K20" s="37"/>
      <c r="L20" s="37"/>
      <c r="M20" s="36">
        <v>13.455590000000001</v>
      </c>
      <c r="N20" s="37"/>
      <c r="O20" s="37"/>
      <c r="P20" s="37">
        <v>13.455590000000001</v>
      </c>
      <c r="Q20" s="36"/>
      <c r="R20" s="37"/>
      <c r="S20" s="39">
        <v>13.455590000000001</v>
      </c>
      <c r="T20" s="39">
        <v>0.60212577279935309</v>
      </c>
      <c r="U20" s="76">
        <v>13.455590000000001</v>
      </c>
      <c r="V20" s="37">
        <v>13.455590000000001</v>
      </c>
      <c r="W20" s="37"/>
      <c r="X20" s="37"/>
      <c r="Y20" s="37">
        <v>13.455590000000001</v>
      </c>
      <c r="Z20" s="37"/>
      <c r="AA20" s="37"/>
      <c r="AB20" s="37"/>
      <c r="AC20" s="37"/>
      <c r="AD20" s="77"/>
    </row>
    <row r="21" spans="1:30" ht="27" customHeight="1" x14ac:dyDescent="0.15">
      <c r="A21" s="1"/>
      <c r="B21" s="33"/>
      <c r="C21" s="34" t="s">
        <v>309</v>
      </c>
      <c r="D21" s="35" t="s">
        <v>310</v>
      </c>
      <c r="E21" s="36">
        <v>13.92347</v>
      </c>
      <c r="F21" s="37">
        <v>13.92347</v>
      </c>
      <c r="G21" s="37"/>
      <c r="H21" s="36"/>
      <c r="I21" s="37"/>
      <c r="J21" s="37"/>
      <c r="K21" s="37"/>
      <c r="L21" s="37"/>
      <c r="M21" s="36"/>
      <c r="N21" s="37"/>
      <c r="O21" s="37"/>
      <c r="P21" s="37"/>
      <c r="Q21" s="36"/>
      <c r="R21" s="37"/>
      <c r="S21" s="40">
        <v>13.92347</v>
      </c>
      <c r="T21" s="40">
        <v>0.62306298971643814</v>
      </c>
      <c r="U21" s="76">
        <v>27.84694</v>
      </c>
      <c r="V21" s="37">
        <v>13.92347</v>
      </c>
      <c r="W21" s="37">
        <v>13.92347</v>
      </c>
      <c r="X21" s="37"/>
      <c r="Y21" s="37"/>
      <c r="Z21" s="37"/>
      <c r="AA21" s="37"/>
      <c r="AB21" s="37">
        <v>13.92347</v>
      </c>
      <c r="AC21" s="37">
        <v>13.92347</v>
      </c>
      <c r="AD21" s="77"/>
    </row>
    <row r="22" spans="1:30" ht="37.5" customHeight="1" x14ac:dyDescent="0.15">
      <c r="A22" s="1"/>
      <c r="B22" s="20" t="s">
        <v>311</v>
      </c>
      <c r="C22" s="21"/>
      <c r="D22" s="22" t="s">
        <v>312</v>
      </c>
      <c r="E22" s="41">
        <v>0.33323000000000003</v>
      </c>
      <c r="F22" s="42"/>
      <c r="G22" s="42">
        <v>0.33323000000000003</v>
      </c>
      <c r="H22" s="41">
        <v>64.473939999999999</v>
      </c>
      <c r="I22" s="42">
        <v>62.40211</v>
      </c>
      <c r="J22" s="42"/>
      <c r="K22" s="42">
        <v>2.0718299999999998</v>
      </c>
      <c r="L22" s="42"/>
      <c r="M22" s="41">
        <v>222.99513000000002</v>
      </c>
      <c r="N22" s="42"/>
      <c r="O22" s="42"/>
      <c r="P22" s="42">
        <v>222.99513000000002</v>
      </c>
      <c r="Q22" s="41"/>
      <c r="R22" s="42"/>
      <c r="S22" s="26">
        <v>287.8023</v>
      </c>
      <c r="T22" s="26">
        <v>12.878898829477656</v>
      </c>
      <c r="U22" s="94">
        <v>350.53764000000001</v>
      </c>
      <c r="V22" s="42">
        <v>287.8023</v>
      </c>
      <c r="W22" s="42">
        <v>3.4639500000000001</v>
      </c>
      <c r="X22" s="42">
        <v>61.343220000000002</v>
      </c>
      <c r="Y22" s="42">
        <v>222.99513000000002</v>
      </c>
      <c r="Z22" s="42"/>
      <c r="AA22" s="42"/>
      <c r="AB22" s="42">
        <v>62.735340000000001</v>
      </c>
      <c r="AC22" s="42">
        <v>0.33323000000000003</v>
      </c>
      <c r="AD22" s="95">
        <v>62.40211</v>
      </c>
    </row>
    <row r="23" spans="1:30" ht="48" customHeight="1" x14ac:dyDescent="0.15">
      <c r="A23" s="1"/>
      <c r="B23" s="27"/>
      <c r="C23" s="2" t="s">
        <v>313</v>
      </c>
      <c r="D23" s="28" t="s">
        <v>314</v>
      </c>
      <c r="E23" s="29">
        <v>0.33323000000000003</v>
      </c>
      <c r="F23" s="30"/>
      <c r="G23" s="30">
        <v>0.33323000000000003</v>
      </c>
      <c r="H23" s="29">
        <v>64.473939999999999</v>
      </c>
      <c r="I23" s="30">
        <v>62.40211</v>
      </c>
      <c r="J23" s="30"/>
      <c r="K23" s="30">
        <v>2.0718299999999998</v>
      </c>
      <c r="L23" s="30"/>
      <c r="M23" s="29">
        <v>200.15656000000001</v>
      </c>
      <c r="N23" s="30"/>
      <c r="O23" s="30"/>
      <c r="P23" s="30">
        <v>200.15656000000001</v>
      </c>
      <c r="Q23" s="29"/>
      <c r="R23" s="30"/>
      <c r="S23" s="73">
        <v>264.96373</v>
      </c>
      <c r="T23" s="73">
        <v>11.85689298574415</v>
      </c>
      <c r="U23" s="74">
        <v>327.69907000000001</v>
      </c>
      <c r="V23" s="30">
        <v>264.96373</v>
      </c>
      <c r="W23" s="30">
        <v>3.4639500000000001</v>
      </c>
      <c r="X23" s="30">
        <v>61.343220000000002</v>
      </c>
      <c r="Y23" s="30">
        <v>200.15656000000001</v>
      </c>
      <c r="Z23" s="30"/>
      <c r="AA23" s="30"/>
      <c r="AB23" s="30">
        <v>62.735340000000001</v>
      </c>
      <c r="AC23" s="30">
        <v>0.33323000000000003</v>
      </c>
      <c r="AD23" s="75">
        <v>62.40211</v>
      </c>
    </row>
    <row r="24" spans="1:30" ht="48" customHeight="1" x14ac:dyDescent="0.15">
      <c r="A24" s="1"/>
      <c r="B24" s="33"/>
      <c r="C24" s="34" t="s">
        <v>315</v>
      </c>
      <c r="D24" s="35" t="s">
        <v>316</v>
      </c>
      <c r="E24" s="36"/>
      <c r="F24" s="37"/>
      <c r="G24" s="37"/>
      <c r="H24" s="36"/>
      <c r="I24" s="37"/>
      <c r="J24" s="37"/>
      <c r="K24" s="37"/>
      <c r="L24" s="37"/>
      <c r="M24" s="36">
        <v>22.838569999999997</v>
      </c>
      <c r="N24" s="37"/>
      <c r="O24" s="37"/>
      <c r="P24" s="37">
        <v>22.838569999999997</v>
      </c>
      <c r="Q24" s="36"/>
      <c r="R24" s="37"/>
      <c r="S24" s="39">
        <v>22.838569999999997</v>
      </c>
      <c r="T24" s="39">
        <v>1.0220058437335053</v>
      </c>
      <c r="U24" s="76">
        <v>22.838569999999997</v>
      </c>
      <c r="V24" s="37">
        <v>22.838569999999997</v>
      </c>
      <c r="W24" s="37"/>
      <c r="X24" s="37"/>
      <c r="Y24" s="37">
        <v>22.838569999999997</v>
      </c>
      <c r="Z24" s="37"/>
      <c r="AA24" s="37"/>
      <c r="AB24" s="37"/>
      <c r="AC24" s="37"/>
      <c r="AD24" s="77"/>
    </row>
    <row r="25" spans="1:30" ht="15.75" customHeight="1" x14ac:dyDescent="0.15">
      <c r="A25" s="1"/>
      <c r="B25" s="20" t="s">
        <v>317</v>
      </c>
      <c r="C25" s="21"/>
      <c r="D25" s="22" t="s">
        <v>318</v>
      </c>
      <c r="E25" s="41">
        <v>7.0774600000000003</v>
      </c>
      <c r="F25" s="42">
        <v>7.0774600000000003</v>
      </c>
      <c r="G25" s="42"/>
      <c r="H25" s="41"/>
      <c r="I25" s="42"/>
      <c r="J25" s="42"/>
      <c r="K25" s="42"/>
      <c r="L25" s="42"/>
      <c r="M25" s="41">
        <v>1.0952900000000001</v>
      </c>
      <c r="N25" s="42"/>
      <c r="O25" s="42"/>
      <c r="P25" s="42">
        <v>1.0952900000000001</v>
      </c>
      <c r="Q25" s="41"/>
      <c r="R25" s="42"/>
      <c r="S25" s="26">
        <v>8.1727500000000006</v>
      </c>
      <c r="T25" s="26">
        <v>0.36572334692465458</v>
      </c>
      <c r="U25" s="94">
        <v>15.250210000000001</v>
      </c>
      <c r="V25" s="42">
        <v>8.1727500000000006</v>
      </c>
      <c r="W25" s="42">
        <v>7.0774600000000003</v>
      </c>
      <c r="X25" s="42"/>
      <c r="Y25" s="42">
        <v>1.0952900000000001</v>
      </c>
      <c r="Z25" s="42"/>
      <c r="AA25" s="42"/>
      <c r="AB25" s="42">
        <v>7.0774600000000003</v>
      </c>
      <c r="AC25" s="42">
        <v>7.0774600000000003</v>
      </c>
      <c r="AD25" s="95"/>
    </row>
    <row r="26" spans="1:30" ht="48" customHeight="1" x14ac:dyDescent="0.15">
      <c r="A26" s="1"/>
      <c r="B26" s="27"/>
      <c r="C26" s="2" t="s">
        <v>319</v>
      </c>
      <c r="D26" s="28" t="s">
        <v>320</v>
      </c>
      <c r="E26" s="29"/>
      <c r="F26" s="30"/>
      <c r="G26" s="30"/>
      <c r="H26" s="29"/>
      <c r="I26" s="30"/>
      <c r="J26" s="30"/>
      <c r="K26" s="30"/>
      <c r="L26" s="30"/>
      <c r="M26" s="29">
        <v>1.0952900000000001</v>
      </c>
      <c r="N26" s="30"/>
      <c r="O26" s="30"/>
      <c r="P26" s="30">
        <v>1.0952900000000001</v>
      </c>
      <c r="Q26" s="29"/>
      <c r="R26" s="30"/>
      <c r="S26" s="73">
        <v>1.0952900000000001</v>
      </c>
      <c r="T26" s="73">
        <v>4.9013260487975892E-2</v>
      </c>
      <c r="U26" s="74">
        <v>1.0952900000000001</v>
      </c>
      <c r="V26" s="30">
        <v>1.0952900000000001</v>
      </c>
      <c r="W26" s="30"/>
      <c r="X26" s="30"/>
      <c r="Y26" s="30">
        <v>1.0952900000000001</v>
      </c>
      <c r="Z26" s="30"/>
      <c r="AA26" s="30"/>
      <c r="AB26" s="30"/>
      <c r="AC26" s="30"/>
      <c r="AD26" s="75"/>
    </row>
    <row r="27" spans="1:30" ht="37.5" customHeight="1" x14ac:dyDescent="0.15">
      <c r="A27" s="1"/>
      <c r="B27" s="33"/>
      <c r="C27" s="34" t="s">
        <v>321</v>
      </c>
      <c r="D27" s="35" t="s">
        <v>322</v>
      </c>
      <c r="E27" s="36">
        <v>7.0774600000000003</v>
      </c>
      <c r="F27" s="37">
        <v>7.0774600000000003</v>
      </c>
      <c r="G27" s="37"/>
      <c r="H27" s="36"/>
      <c r="I27" s="37"/>
      <c r="J27" s="37"/>
      <c r="K27" s="37"/>
      <c r="L27" s="37"/>
      <c r="M27" s="36"/>
      <c r="N27" s="37"/>
      <c r="O27" s="37"/>
      <c r="P27" s="37"/>
      <c r="Q27" s="36"/>
      <c r="R27" s="37"/>
      <c r="S27" s="40">
        <v>7.0774600000000003</v>
      </c>
      <c r="T27" s="40">
        <v>0.31671008643667869</v>
      </c>
      <c r="U27" s="76">
        <v>14.154920000000001</v>
      </c>
      <c r="V27" s="37">
        <v>7.0774600000000003</v>
      </c>
      <c r="W27" s="37">
        <v>7.0774600000000003</v>
      </c>
      <c r="X27" s="37"/>
      <c r="Y27" s="37"/>
      <c r="Z27" s="37"/>
      <c r="AA27" s="37"/>
      <c r="AB27" s="37">
        <v>7.0774600000000003</v>
      </c>
      <c r="AC27" s="37">
        <v>7.0774600000000003</v>
      </c>
      <c r="AD27" s="77"/>
    </row>
    <row r="28" spans="1:30" ht="59.25" customHeight="1" x14ac:dyDescent="0.15">
      <c r="A28" s="1"/>
      <c r="B28" s="20" t="s">
        <v>323</v>
      </c>
      <c r="C28" s="21"/>
      <c r="D28" s="22" t="s">
        <v>324</v>
      </c>
      <c r="E28" s="41">
        <v>47.655499999999996</v>
      </c>
      <c r="F28" s="42">
        <v>47.290409999999994</v>
      </c>
      <c r="G28" s="42">
        <v>0.36509000000000003</v>
      </c>
      <c r="H28" s="41">
        <v>26.977460000000001</v>
      </c>
      <c r="I28" s="42">
        <v>26.51304</v>
      </c>
      <c r="J28" s="42"/>
      <c r="K28" s="42">
        <v>0.46442</v>
      </c>
      <c r="L28" s="42"/>
      <c r="M28" s="41"/>
      <c r="N28" s="42"/>
      <c r="O28" s="42"/>
      <c r="P28" s="42"/>
      <c r="Q28" s="41"/>
      <c r="R28" s="42"/>
      <c r="S28" s="26">
        <v>74.632959999999997</v>
      </c>
      <c r="T28" s="26">
        <v>3.3397590678894944</v>
      </c>
      <c r="U28" s="94">
        <v>148.80149</v>
      </c>
      <c r="V28" s="42">
        <v>74.632950000000008</v>
      </c>
      <c r="W28" s="42">
        <v>48.069450000000003</v>
      </c>
      <c r="X28" s="42">
        <v>26.563500000000001</v>
      </c>
      <c r="Y28" s="42"/>
      <c r="Z28" s="42"/>
      <c r="AA28" s="42"/>
      <c r="AB28" s="42">
        <v>74.168540000000007</v>
      </c>
      <c r="AC28" s="42">
        <v>47.65549</v>
      </c>
      <c r="AD28" s="95">
        <v>26.51305</v>
      </c>
    </row>
    <row r="29" spans="1:30" ht="37.5" customHeight="1" x14ac:dyDescent="0.15">
      <c r="A29" s="1"/>
      <c r="B29" s="27"/>
      <c r="C29" s="2" t="s">
        <v>325</v>
      </c>
      <c r="D29" s="28" t="s">
        <v>326</v>
      </c>
      <c r="E29" s="29">
        <v>24.78866</v>
      </c>
      <c r="F29" s="30">
        <v>24.78866</v>
      </c>
      <c r="G29" s="30"/>
      <c r="H29" s="29"/>
      <c r="I29" s="30"/>
      <c r="J29" s="30"/>
      <c r="K29" s="30"/>
      <c r="L29" s="30"/>
      <c r="M29" s="29"/>
      <c r="N29" s="30"/>
      <c r="O29" s="30"/>
      <c r="P29" s="30"/>
      <c r="Q29" s="29"/>
      <c r="R29" s="30"/>
      <c r="S29" s="73">
        <v>24.78866</v>
      </c>
      <c r="T29" s="73">
        <v>1.1092706495337932</v>
      </c>
      <c r="U29" s="74">
        <v>49.57732</v>
      </c>
      <c r="V29" s="30">
        <v>24.78866</v>
      </c>
      <c r="W29" s="30">
        <v>24.78866</v>
      </c>
      <c r="X29" s="30"/>
      <c r="Y29" s="30"/>
      <c r="Z29" s="30"/>
      <c r="AA29" s="30"/>
      <c r="AB29" s="30">
        <v>24.78866</v>
      </c>
      <c r="AC29" s="30">
        <v>24.78866</v>
      </c>
      <c r="AD29" s="75"/>
    </row>
    <row r="30" spans="1:30" ht="27" customHeight="1" x14ac:dyDescent="0.15">
      <c r="A30" s="1"/>
      <c r="B30" s="33"/>
      <c r="C30" s="34" t="s">
        <v>327</v>
      </c>
      <c r="D30" s="35" t="s">
        <v>328</v>
      </c>
      <c r="E30" s="36">
        <v>0.67339000000000004</v>
      </c>
      <c r="F30" s="37">
        <v>0.30830000000000002</v>
      </c>
      <c r="G30" s="37">
        <v>0.36509000000000003</v>
      </c>
      <c r="H30" s="36">
        <v>26.977460000000001</v>
      </c>
      <c r="I30" s="37">
        <v>26.51304</v>
      </c>
      <c r="J30" s="37"/>
      <c r="K30" s="37">
        <v>0.46442</v>
      </c>
      <c r="L30" s="37"/>
      <c r="M30" s="36"/>
      <c r="N30" s="37"/>
      <c r="O30" s="37"/>
      <c r="P30" s="37"/>
      <c r="Q30" s="36"/>
      <c r="R30" s="37"/>
      <c r="S30" s="39">
        <v>27.650850000000002</v>
      </c>
      <c r="T30" s="39">
        <v>1.2373511250572433</v>
      </c>
      <c r="U30" s="76">
        <v>54.837270000000004</v>
      </c>
      <c r="V30" s="37">
        <v>27.650840000000002</v>
      </c>
      <c r="W30" s="37">
        <v>1.08734</v>
      </c>
      <c r="X30" s="37">
        <v>26.563500000000001</v>
      </c>
      <c r="Y30" s="37"/>
      <c r="Z30" s="37"/>
      <c r="AA30" s="37"/>
      <c r="AB30" s="37">
        <v>27.186430000000001</v>
      </c>
      <c r="AC30" s="37">
        <v>0.67337999999999998</v>
      </c>
      <c r="AD30" s="77">
        <v>26.51305</v>
      </c>
    </row>
    <row r="31" spans="1:30" ht="69.75" customHeight="1" x14ac:dyDescent="0.15">
      <c r="A31" s="1"/>
      <c r="B31" s="33"/>
      <c r="C31" s="34" t="s">
        <v>329</v>
      </c>
      <c r="D31" s="35" t="s">
        <v>330</v>
      </c>
      <c r="E31" s="36">
        <v>22.193449999999999</v>
      </c>
      <c r="F31" s="37">
        <v>22.193449999999999</v>
      </c>
      <c r="G31" s="37"/>
      <c r="H31" s="36"/>
      <c r="I31" s="37"/>
      <c r="J31" s="37"/>
      <c r="K31" s="37"/>
      <c r="L31" s="37"/>
      <c r="M31" s="36"/>
      <c r="N31" s="37"/>
      <c r="O31" s="37"/>
      <c r="P31" s="37"/>
      <c r="Q31" s="36"/>
      <c r="R31" s="37"/>
      <c r="S31" s="40">
        <v>22.193449999999999</v>
      </c>
      <c r="T31" s="40">
        <v>0.99313729329845823</v>
      </c>
      <c r="U31" s="76">
        <v>44.386899999999997</v>
      </c>
      <c r="V31" s="37">
        <v>22.193449999999999</v>
      </c>
      <c r="W31" s="37">
        <v>22.193449999999999</v>
      </c>
      <c r="X31" s="37"/>
      <c r="Y31" s="37"/>
      <c r="Z31" s="37"/>
      <c r="AA31" s="37"/>
      <c r="AB31" s="37">
        <v>22.193449999999999</v>
      </c>
      <c r="AC31" s="37">
        <v>22.193449999999999</v>
      </c>
      <c r="AD31" s="77"/>
    </row>
    <row r="32" spans="1:30" ht="59.25" customHeight="1" thickBot="1" x14ac:dyDescent="0.2">
      <c r="A32" s="1"/>
      <c r="B32" s="78" t="s">
        <v>331</v>
      </c>
      <c r="C32" s="79"/>
      <c r="D32" s="80" t="s">
        <v>332</v>
      </c>
      <c r="E32" s="96"/>
      <c r="F32" s="97"/>
      <c r="G32" s="97"/>
      <c r="H32" s="96">
        <v>48</v>
      </c>
      <c r="I32" s="97"/>
      <c r="J32" s="97"/>
      <c r="K32" s="97"/>
      <c r="L32" s="97">
        <v>48</v>
      </c>
      <c r="M32" s="96">
        <v>4.09091</v>
      </c>
      <c r="N32" s="97"/>
      <c r="O32" s="97"/>
      <c r="P32" s="97">
        <v>4.09091</v>
      </c>
      <c r="Q32" s="96"/>
      <c r="R32" s="97"/>
      <c r="S32" s="83">
        <v>52.090910000000001</v>
      </c>
      <c r="T32" s="83">
        <v>2.3310222323637646</v>
      </c>
      <c r="U32" s="98">
        <v>4.09091</v>
      </c>
      <c r="V32" s="97">
        <v>4.09091</v>
      </c>
      <c r="W32" s="97"/>
      <c r="X32" s="97"/>
      <c r="Y32" s="97">
        <v>4.09091</v>
      </c>
      <c r="Z32" s="97"/>
      <c r="AA32" s="97"/>
      <c r="AB32" s="97"/>
      <c r="AC32" s="97"/>
      <c r="AD32" s="99"/>
    </row>
    <row r="33" spans="1:30" ht="15.75" customHeight="1" thickBot="1" x14ac:dyDescent="0.2">
      <c r="A33" s="1"/>
      <c r="B33" s="86" t="s">
        <v>333</v>
      </c>
      <c r="C33" s="87"/>
      <c r="D33" s="87"/>
      <c r="E33" s="52">
        <v>981.92786999999976</v>
      </c>
      <c r="F33" s="53">
        <v>853.4008799999998</v>
      </c>
      <c r="G33" s="54">
        <v>128.52699000000001</v>
      </c>
      <c r="H33" s="52">
        <v>405.34251</v>
      </c>
      <c r="I33" s="53">
        <v>292.72271000000001</v>
      </c>
      <c r="J33" s="54">
        <v>20.831869999999999</v>
      </c>
      <c r="K33" s="54">
        <v>19.23611</v>
      </c>
      <c r="L33" s="55">
        <v>72.551819999999992</v>
      </c>
      <c r="M33" s="52">
        <v>804.48577000000012</v>
      </c>
      <c r="N33" s="53">
        <v>3.3140000000000001</v>
      </c>
      <c r="O33" s="54">
        <v>25.038609999999998</v>
      </c>
      <c r="P33" s="55">
        <v>776.13316000000009</v>
      </c>
      <c r="Q33" s="52">
        <v>42.924809999999994</v>
      </c>
      <c r="R33" s="53">
        <v>42.924809999999994</v>
      </c>
      <c r="S33" s="89">
        <v>2234.6809599999997</v>
      </c>
      <c r="T33" s="89"/>
      <c r="U33" s="90">
        <v>3486.3700999999996</v>
      </c>
      <c r="V33" s="54">
        <v>2186.6809200000002</v>
      </c>
      <c r="W33" s="54">
        <v>1044.4360099999999</v>
      </c>
      <c r="X33" s="54">
        <v>274.00247999999999</v>
      </c>
      <c r="Y33" s="54">
        <v>804.48576000000003</v>
      </c>
      <c r="Z33" s="54">
        <v>47.717039999999997</v>
      </c>
      <c r="AA33" s="54">
        <v>16.039629999999999</v>
      </c>
      <c r="AB33" s="54">
        <v>1299.6891799999999</v>
      </c>
      <c r="AC33" s="54">
        <v>1003.9295899999997</v>
      </c>
      <c r="AD33" s="88">
        <v>295.75959</v>
      </c>
    </row>
    <row r="34" spans="1:30" ht="15.75" customHeight="1" thickBot="1" x14ac:dyDescent="0.2">
      <c r="A34" s="1"/>
      <c r="B34" s="229" t="s">
        <v>334</v>
      </c>
      <c r="C34" s="229"/>
      <c r="D34" s="229"/>
      <c r="E34" s="46">
        <v>43.940405255880464</v>
      </c>
      <c r="F34" s="47">
        <v>38.188935927569723</v>
      </c>
      <c r="G34" s="48">
        <v>5.7514693283107414</v>
      </c>
      <c r="H34" s="46">
        <v>18.138719452820688</v>
      </c>
      <c r="I34" s="47">
        <v>13.099082832835343</v>
      </c>
      <c r="J34" s="48">
        <v>0.93220779041317836</v>
      </c>
      <c r="K34" s="48">
        <v>0.86079893928124773</v>
      </c>
      <c r="L34" s="49">
        <v>3.246629890290917</v>
      </c>
      <c r="M34" s="46">
        <v>36.000027941348741</v>
      </c>
      <c r="N34" s="47">
        <v>0.1482985741284519</v>
      </c>
      <c r="O34" s="48">
        <v>1.120455691357392</v>
      </c>
      <c r="P34" s="49">
        <v>34.731273675862894</v>
      </c>
      <c r="Q34" s="46">
        <v>1.9208473499501242</v>
      </c>
      <c r="R34" s="47">
        <v>1.9208473499501242</v>
      </c>
      <c r="S34" s="51"/>
      <c r="T34" s="51"/>
      <c r="U34" s="93"/>
      <c r="V34" s="48"/>
      <c r="W34" s="48"/>
      <c r="X34" s="48"/>
      <c r="Y34" s="48"/>
      <c r="Z34" s="48"/>
      <c r="AA34" s="48"/>
      <c r="AB34" s="48"/>
      <c r="AC34" s="48"/>
      <c r="AD34" s="92"/>
    </row>
    <row r="35" spans="1:30" ht="13.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</sheetData>
  <mergeCells count="9">
    <mergeCell ref="B1:F1"/>
    <mergeCell ref="AB4:AB5"/>
    <mergeCell ref="T3:T5"/>
    <mergeCell ref="D3:D4"/>
    <mergeCell ref="B2:F2"/>
    <mergeCell ref="B34:D34"/>
    <mergeCell ref="B5:C5"/>
    <mergeCell ref="V4:V5"/>
    <mergeCell ref="U3:U5"/>
  </mergeCells>
  <pageMargins left="0.7" right="0.7" top="0.75" bottom="0.75" header="0.39" footer="0.39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50"/>
  <sheetViews>
    <sheetView workbookViewId="0">
      <selection activeCell="G2" sqref="G2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83203125" customWidth="1"/>
    <col min="4" max="4" width="9.1640625" customWidth="1"/>
    <col min="5" max="5" width="12.5" customWidth="1"/>
    <col min="6" max="7" width="8.5" customWidth="1"/>
    <col min="8" max="8" width="6.33203125" customWidth="1"/>
    <col min="9" max="9" width="7.33203125" customWidth="1"/>
    <col min="10" max="10" width="7.83203125" customWidth="1"/>
    <col min="11" max="11" width="5.5" customWidth="1"/>
    <col min="12" max="16" width="6.33203125" customWidth="1"/>
    <col min="17" max="18" width="7.33203125" customWidth="1"/>
    <col min="19" max="19" width="6.33203125" customWidth="1"/>
    <col min="20" max="20" width="5.5" customWidth="1"/>
    <col min="21" max="21" width="7.1640625" customWidth="1"/>
    <col min="22" max="22" width="7.83203125" customWidth="1"/>
    <col min="23" max="23" width="7.1640625" customWidth="1"/>
    <col min="24" max="25" width="6.33203125" customWidth="1"/>
    <col min="26" max="26" width="7.83203125" customWidth="1"/>
    <col min="27" max="27" width="7.1640625" customWidth="1"/>
    <col min="28" max="28" width="8.5" customWidth="1"/>
    <col min="29" max="29" width="6.33203125" customWidth="1"/>
  </cols>
  <sheetData>
    <row r="1" spans="1:29" ht="13.5" customHeight="1" x14ac:dyDescent="0.15">
      <c r="A1" s="1"/>
      <c r="B1" s="217" t="s">
        <v>335</v>
      </c>
      <c r="C1" s="217"/>
      <c r="D1" s="217"/>
      <c r="E1" s="217"/>
      <c r="F1" s="2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customHeight="1" thickBot="1" x14ac:dyDescent="0.2">
      <c r="A3" s="1"/>
      <c r="B3" s="3"/>
      <c r="C3" s="4"/>
      <c r="D3" s="4"/>
      <c r="E3" s="220" t="s">
        <v>336</v>
      </c>
      <c r="F3" s="5" t="s">
        <v>337</v>
      </c>
      <c r="G3" s="6"/>
      <c r="H3" s="6"/>
      <c r="I3" s="6"/>
      <c r="J3" s="6"/>
      <c r="K3" s="5" t="s">
        <v>338</v>
      </c>
      <c r="L3" s="6"/>
      <c r="M3" s="5" t="s">
        <v>339</v>
      </c>
      <c r="N3" s="6"/>
      <c r="O3" s="6"/>
      <c r="P3" s="6"/>
      <c r="Q3" s="5" t="s">
        <v>340</v>
      </c>
      <c r="R3" s="6"/>
      <c r="S3" s="6"/>
      <c r="T3" s="5" t="s">
        <v>341</v>
      </c>
      <c r="U3" s="6"/>
      <c r="V3" s="6"/>
      <c r="W3" s="5" t="s">
        <v>342</v>
      </c>
      <c r="X3" s="6"/>
      <c r="Y3" s="6"/>
      <c r="Z3" s="6"/>
      <c r="AA3" s="7" t="s">
        <v>343</v>
      </c>
      <c r="AB3" s="8" t="s">
        <v>344</v>
      </c>
      <c r="AC3" s="221" t="s">
        <v>345</v>
      </c>
    </row>
    <row r="4" spans="1:29" ht="15.75" customHeight="1" thickBot="1" x14ac:dyDescent="0.2">
      <c r="A4" s="1"/>
      <c r="B4" s="9"/>
      <c r="C4" s="10"/>
      <c r="D4" s="10"/>
      <c r="E4" s="220"/>
      <c r="F4" s="11"/>
      <c r="G4" s="12" t="s">
        <v>346</v>
      </c>
      <c r="H4" s="12" t="s">
        <v>347</v>
      </c>
      <c r="I4" s="12" t="s">
        <v>348</v>
      </c>
      <c r="J4" s="12" t="s">
        <v>349</v>
      </c>
      <c r="K4" s="11"/>
      <c r="L4" s="12" t="s">
        <v>350</v>
      </c>
      <c r="M4" s="11"/>
      <c r="N4" s="12" t="s">
        <v>351</v>
      </c>
      <c r="O4" s="12" t="s">
        <v>352</v>
      </c>
      <c r="P4" s="12" t="s">
        <v>353</v>
      </c>
      <c r="Q4" s="11"/>
      <c r="R4" s="12" t="s">
        <v>354</v>
      </c>
      <c r="S4" s="12" t="s">
        <v>355</v>
      </c>
      <c r="T4" s="11"/>
      <c r="U4" s="12" t="s">
        <v>356</v>
      </c>
      <c r="V4" s="12" t="s">
        <v>357</v>
      </c>
      <c r="W4" s="11"/>
      <c r="X4" s="12" t="s">
        <v>358</v>
      </c>
      <c r="Y4" s="12" t="s">
        <v>359</v>
      </c>
      <c r="Z4" s="12" t="s">
        <v>360</v>
      </c>
      <c r="AA4" s="13"/>
      <c r="AB4" s="14"/>
      <c r="AC4" s="222"/>
    </row>
    <row r="5" spans="1:29" ht="114" customHeight="1" x14ac:dyDescent="0.2">
      <c r="A5" s="1"/>
      <c r="B5" s="226" t="s">
        <v>361</v>
      </c>
      <c r="C5" s="226"/>
      <c r="D5" s="226"/>
      <c r="E5" s="16" t="s">
        <v>362</v>
      </c>
      <c r="F5" s="17" t="s">
        <v>363</v>
      </c>
      <c r="G5" s="18" t="s">
        <v>364</v>
      </c>
      <c r="H5" s="18" t="s">
        <v>365</v>
      </c>
      <c r="I5" s="18" t="s">
        <v>366</v>
      </c>
      <c r="J5" s="18" t="s">
        <v>367</v>
      </c>
      <c r="K5" s="17" t="s">
        <v>368</v>
      </c>
      <c r="L5" s="18" t="s">
        <v>369</v>
      </c>
      <c r="M5" s="17" t="s">
        <v>370</v>
      </c>
      <c r="N5" s="18" t="s">
        <v>371</v>
      </c>
      <c r="O5" s="18" t="s">
        <v>372</v>
      </c>
      <c r="P5" s="18" t="s">
        <v>373</v>
      </c>
      <c r="Q5" s="17" t="s">
        <v>374</v>
      </c>
      <c r="R5" s="18" t="s">
        <v>375</v>
      </c>
      <c r="S5" s="18" t="s">
        <v>376</v>
      </c>
      <c r="T5" s="17" t="s">
        <v>377</v>
      </c>
      <c r="U5" s="18" t="s">
        <v>378</v>
      </c>
      <c r="V5" s="18" t="s">
        <v>379</v>
      </c>
      <c r="W5" s="17" t="s">
        <v>380</v>
      </c>
      <c r="X5" s="18" t="s">
        <v>381</v>
      </c>
      <c r="Y5" s="18" t="s">
        <v>382</v>
      </c>
      <c r="Z5" s="18" t="s">
        <v>383</v>
      </c>
      <c r="AA5" s="19" t="s">
        <v>384</v>
      </c>
      <c r="AB5" s="14"/>
      <c r="AC5" s="222"/>
    </row>
    <row r="6" spans="1:29" ht="15.75" customHeight="1" x14ac:dyDescent="0.15">
      <c r="A6" s="1"/>
      <c r="B6" s="20" t="s">
        <v>385</v>
      </c>
      <c r="C6" s="21"/>
      <c r="D6" s="21"/>
      <c r="E6" s="22" t="s">
        <v>386</v>
      </c>
      <c r="F6" s="23">
        <v>1291.3993700000001</v>
      </c>
      <c r="G6" s="24">
        <v>1278.73505</v>
      </c>
      <c r="H6" s="24">
        <v>12.66432</v>
      </c>
      <c r="I6" s="24"/>
      <c r="J6" s="24"/>
      <c r="K6" s="23"/>
      <c r="L6" s="24"/>
      <c r="M6" s="23"/>
      <c r="N6" s="24"/>
      <c r="O6" s="24"/>
      <c r="P6" s="24"/>
      <c r="Q6" s="23"/>
      <c r="R6" s="24"/>
      <c r="S6" s="24"/>
      <c r="T6" s="23"/>
      <c r="U6" s="24"/>
      <c r="V6" s="24"/>
      <c r="W6" s="23"/>
      <c r="X6" s="24"/>
      <c r="Y6" s="24"/>
      <c r="Z6" s="24"/>
      <c r="AA6" s="25"/>
      <c r="AB6" s="26">
        <v>1291.3993700000001</v>
      </c>
      <c r="AC6" s="26">
        <v>57.788982429809344</v>
      </c>
    </row>
    <row r="7" spans="1:29" ht="27" customHeight="1" x14ac:dyDescent="0.15">
      <c r="A7" s="1"/>
      <c r="B7" s="27"/>
      <c r="C7" s="2" t="s">
        <v>387</v>
      </c>
      <c r="D7" s="2"/>
      <c r="E7" s="28" t="s">
        <v>388</v>
      </c>
      <c r="F7" s="29">
        <v>161.6294</v>
      </c>
      <c r="G7" s="30">
        <v>160.35526999999999</v>
      </c>
      <c r="H7" s="30">
        <v>1.27413</v>
      </c>
      <c r="I7" s="30"/>
      <c r="J7" s="30"/>
      <c r="K7" s="29"/>
      <c r="L7" s="30"/>
      <c r="M7" s="29"/>
      <c r="N7" s="30"/>
      <c r="O7" s="30"/>
      <c r="P7" s="30"/>
      <c r="Q7" s="29"/>
      <c r="R7" s="30"/>
      <c r="S7" s="30"/>
      <c r="T7" s="29"/>
      <c r="U7" s="30"/>
      <c r="V7" s="30"/>
      <c r="W7" s="29"/>
      <c r="X7" s="30"/>
      <c r="Y7" s="30"/>
      <c r="Z7" s="30"/>
      <c r="AA7" s="31"/>
      <c r="AB7" s="32">
        <v>161.6294</v>
      </c>
      <c r="AC7" s="32">
        <v>7.2327730473808627</v>
      </c>
    </row>
    <row r="8" spans="1:29" ht="27" customHeight="1" x14ac:dyDescent="0.15">
      <c r="A8" s="1"/>
      <c r="B8" s="33"/>
      <c r="C8" s="34"/>
      <c r="D8" s="34" t="s">
        <v>389</v>
      </c>
      <c r="E8" s="35" t="s">
        <v>390</v>
      </c>
      <c r="F8" s="36">
        <v>136.20725999999999</v>
      </c>
      <c r="G8" s="37">
        <v>135.57744</v>
      </c>
      <c r="H8" s="37">
        <v>0.62982000000000005</v>
      </c>
      <c r="I8" s="37"/>
      <c r="J8" s="37"/>
      <c r="K8" s="36"/>
      <c r="L8" s="37"/>
      <c r="M8" s="36"/>
      <c r="N8" s="37"/>
      <c r="O8" s="37"/>
      <c r="P8" s="37"/>
      <c r="Q8" s="36"/>
      <c r="R8" s="37"/>
      <c r="S8" s="37"/>
      <c r="T8" s="36"/>
      <c r="U8" s="37"/>
      <c r="V8" s="37"/>
      <c r="W8" s="36"/>
      <c r="X8" s="37"/>
      <c r="Y8" s="37"/>
      <c r="Z8" s="37"/>
      <c r="AA8" s="38"/>
      <c r="AB8" s="39">
        <v>136.20725999999999</v>
      </c>
      <c r="AC8" s="39">
        <v>6.0951547118630485</v>
      </c>
    </row>
    <row r="9" spans="1:29" ht="15.75" customHeight="1" x14ac:dyDescent="0.15">
      <c r="A9" s="1"/>
      <c r="B9" s="33"/>
      <c r="C9" s="34"/>
      <c r="D9" s="34" t="s">
        <v>391</v>
      </c>
      <c r="E9" s="35" t="s">
        <v>392</v>
      </c>
      <c r="F9" s="36">
        <v>25.422140000000002</v>
      </c>
      <c r="G9" s="37">
        <v>24.777830000000002</v>
      </c>
      <c r="H9" s="37">
        <v>0.64431000000000005</v>
      </c>
      <c r="I9" s="37"/>
      <c r="J9" s="37"/>
      <c r="K9" s="36"/>
      <c r="L9" s="37"/>
      <c r="M9" s="36"/>
      <c r="N9" s="37"/>
      <c r="O9" s="37"/>
      <c r="P9" s="37"/>
      <c r="Q9" s="36"/>
      <c r="R9" s="37"/>
      <c r="S9" s="37"/>
      <c r="T9" s="36"/>
      <c r="U9" s="37"/>
      <c r="V9" s="37"/>
      <c r="W9" s="36"/>
      <c r="X9" s="37"/>
      <c r="Y9" s="37"/>
      <c r="Z9" s="37"/>
      <c r="AA9" s="38"/>
      <c r="AB9" s="39">
        <v>25.422140000000002</v>
      </c>
      <c r="AC9" s="39">
        <v>1.1376183355178138</v>
      </c>
    </row>
    <row r="10" spans="1:29" ht="59.25" customHeight="1" x14ac:dyDescent="0.15">
      <c r="A10" s="1"/>
      <c r="B10" s="33"/>
      <c r="C10" s="34" t="s">
        <v>393</v>
      </c>
      <c r="D10" s="34"/>
      <c r="E10" s="35" t="s">
        <v>394</v>
      </c>
      <c r="F10" s="36">
        <v>125.32926999999999</v>
      </c>
      <c r="G10" s="37">
        <v>125.32926999999999</v>
      </c>
      <c r="H10" s="37"/>
      <c r="I10" s="37"/>
      <c r="J10" s="37"/>
      <c r="K10" s="36"/>
      <c r="L10" s="37"/>
      <c r="M10" s="36"/>
      <c r="N10" s="37"/>
      <c r="O10" s="37"/>
      <c r="P10" s="37"/>
      <c r="Q10" s="36"/>
      <c r="R10" s="37"/>
      <c r="S10" s="37"/>
      <c r="T10" s="36"/>
      <c r="U10" s="37"/>
      <c r="V10" s="37"/>
      <c r="W10" s="36"/>
      <c r="X10" s="37"/>
      <c r="Y10" s="37"/>
      <c r="Z10" s="37"/>
      <c r="AA10" s="38"/>
      <c r="AB10" s="39">
        <v>125.32926999999999</v>
      </c>
      <c r="AC10" s="39">
        <v>5.608374256811687</v>
      </c>
    </row>
    <row r="11" spans="1:29" ht="15.75" customHeight="1" x14ac:dyDescent="0.15">
      <c r="A11" s="1"/>
      <c r="B11" s="33"/>
      <c r="C11" s="34" t="s">
        <v>395</v>
      </c>
      <c r="D11" s="34"/>
      <c r="E11" s="35" t="s">
        <v>396</v>
      </c>
      <c r="F11" s="36">
        <v>323.68205</v>
      </c>
      <c r="G11" s="37">
        <v>323.68205</v>
      </c>
      <c r="H11" s="37"/>
      <c r="I11" s="37"/>
      <c r="J11" s="37"/>
      <c r="K11" s="36"/>
      <c r="L11" s="37"/>
      <c r="M11" s="36"/>
      <c r="N11" s="37"/>
      <c r="O11" s="37"/>
      <c r="P11" s="37"/>
      <c r="Q11" s="36"/>
      <c r="R11" s="37"/>
      <c r="S11" s="37"/>
      <c r="T11" s="36"/>
      <c r="U11" s="37"/>
      <c r="V11" s="37"/>
      <c r="W11" s="36"/>
      <c r="X11" s="37"/>
      <c r="Y11" s="37"/>
      <c r="Z11" s="37"/>
      <c r="AA11" s="38"/>
      <c r="AB11" s="39">
        <v>323.68205</v>
      </c>
      <c r="AC11" s="39">
        <v>14.484486158836107</v>
      </c>
    </row>
    <row r="12" spans="1:29" ht="15.75" customHeight="1" x14ac:dyDescent="0.15">
      <c r="A12" s="1"/>
      <c r="B12" s="33"/>
      <c r="C12" s="34" t="s">
        <v>397</v>
      </c>
      <c r="D12" s="34"/>
      <c r="E12" s="35" t="s">
        <v>398</v>
      </c>
      <c r="F12" s="36">
        <v>263.38339999999999</v>
      </c>
      <c r="G12" s="37">
        <v>262.89211999999998</v>
      </c>
      <c r="H12" s="37">
        <v>0.49127999999999999</v>
      </c>
      <c r="I12" s="37"/>
      <c r="J12" s="37"/>
      <c r="K12" s="36"/>
      <c r="L12" s="37"/>
      <c r="M12" s="36"/>
      <c r="N12" s="37"/>
      <c r="O12" s="37"/>
      <c r="P12" s="37"/>
      <c r="Q12" s="36"/>
      <c r="R12" s="37"/>
      <c r="S12" s="37"/>
      <c r="T12" s="36"/>
      <c r="U12" s="37"/>
      <c r="V12" s="37"/>
      <c r="W12" s="36"/>
      <c r="X12" s="37"/>
      <c r="Y12" s="37"/>
      <c r="Z12" s="37"/>
      <c r="AA12" s="38"/>
      <c r="AB12" s="39">
        <v>263.38339999999999</v>
      </c>
      <c r="AC12" s="39">
        <v>11.78617477171562</v>
      </c>
    </row>
    <row r="13" spans="1:29" ht="27" customHeight="1" x14ac:dyDescent="0.15">
      <c r="A13" s="1"/>
      <c r="B13" s="33"/>
      <c r="C13" s="34" t="s">
        <v>399</v>
      </c>
      <c r="D13" s="34"/>
      <c r="E13" s="35" t="s">
        <v>400</v>
      </c>
      <c r="F13" s="36">
        <v>397.94824</v>
      </c>
      <c r="G13" s="37">
        <v>387.04933</v>
      </c>
      <c r="H13" s="37">
        <v>10.898910000000001</v>
      </c>
      <c r="I13" s="37"/>
      <c r="J13" s="37"/>
      <c r="K13" s="36"/>
      <c r="L13" s="37"/>
      <c r="M13" s="36"/>
      <c r="N13" s="37"/>
      <c r="O13" s="37"/>
      <c r="P13" s="37"/>
      <c r="Q13" s="36"/>
      <c r="R13" s="37"/>
      <c r="S13" s="37"/>
      <c r="T13" s="36"/>
      <c r="U13" s="37"/>
      <c r="V13" s="37"/>
      <c r="W13" s="36"/>
      <c r="X13" s="37"/>
      <c r="Y13" s="37"/>
      <c r="Z13" s="37"/>
      <c r="AA13" s="38"/>
      <c r="AB13" s="39">
        <v>397.94824</v>
      </c>
      <c r="AC13" s="39">
        <v>17.807832637655345</v>
      </c>
    </row>
    <row r="14" spans="1:29" ht="37.5" customHeight="1" x14ac:dyDescent="0.15">
      <c r="A14" s="1"/>
      <c r="B14" s="33"/>
      <c r="C14" s="34" t="s">
        <v>401</v>
      </c>
      <c r="D14" s="34"/>
      <c r="E14" s="35" t="s">
        <v>402</v>
      </c>
      <c r="F14" s="36">
        <v>19.427009999999999</v>
      </c>
      <c r="G14" s="37">
        <v>19.427009999999999</v>
      </c>
      <c r="H14" s="37"/>
      <c r="I14" s="37"/>
      <c r="J14" s="37"/>
      <c r="K14" s="36"/>
      <c r="L14" s="37"/>
      <c r="M14" s="36"/>
      <c r="N14" s="37"/>
      <c r="O14" s="37"/>
      <c r="P14" s="37"/>
      <c r="Q14" s="36"/>
      <c r="R14" s="37"/>
      <c r="S14" s="37"/>
      <c r="T14" s="36"/>
      <c r="U14" s="37"/>
      <c r="V14" s="37"/>
      <c r="W14" s="36"/>
      <c r="X14" s="37"/>
      <c r="Y14" s="37"/>
      <c r="Z14" s="37"/>
      <c r="AA14" s="38"/>
      <c r="AB14" s="40">
        <v>19.427009999999999</v>
      </c>
      <c r="AC14" s="40">
        <v>0.8693415574097193</v>
      </c>
    </row>
    <row r="15" spans="1:29" ht="37.5" customHeight="1" x14ac:dyDescent="0.15">
      <c r="A15" s="1"/>
      <c r="B15" s="20" t="s">
        <v>403</v>
      </c>
      <c r="C15" s="21"/>
      <c r="D15" s="21"/>
      <c r="E15" s="22" t="s">
        <v>404</v>
      </c>
      <c r="F15" s="23"/>
      <c r="G15" s="24"/>
      <c r="H15" s="24"/>
      <c r="I15" s="24"/>
      <c r="J15" s="24"/>
      <c r="K15" s="23">
        <v>5.0776500000000002</v>
      </c>
      <c r="L15" s="24">
        <v>5.0776500000000002</v>
      </c>
      <c r="M15" s="23"/>
      <c r="N15" s="24"/>
      <c r="O15" s="24"/>
      <c r="P15" s="24"/>
      <c r="Q15" s="23"/>
      <c r="R15" s="24"/>
      <c r="S15" s="24"/>
      <c r="T15" s="23"/>
      <c r="U15" s="24"/>
      <c r="V15" s="24"/>
      <c r="W15" s="23"/>
      <c r="X15" s="24"/>
      <c r="Y15" s="24"/>
      <c r="Z15" s="24"/>
      <c r="AA15" s="25"/>
      <c r="AB15" s="44">
        <v>5.0776500000000002</v>
      </c>
      <c r="AC15" s="44">
        <v>0.22722035758366635</v>
      </c>
    </row>
    <row r="16" spans="1:29" ht="37.5" customHeight="1" x14ac:dyDescent="0.15">
      <c r="A16" s="1"/>
      <c r="B16" s="27"/>
      <c r="C16" s="2" t="s">
        <v>405</v>
      </c>
      <c r="D16" s="2"/>
      <c r="E16" s="28" t="s">
        <v>406</v>
      </c>
      <c r="F16" s="29"/>
      <c r="G16" s="30"/>
      <c r="H16" s="30"/>
      <c r="I16" s="30"/>
      <c r="J16" s="30"/>
      <c r="K16" s="29">
        <v>5.0776500000000002</v>
      </c>
      <c r="L16" s="30">
        <v>5.0776500000000002</v>
      </c>
      <c r="M16" s="29"/>
      <c r="N16" s="30"/>
      <c r="O16" s="30"/>
      <c r="P16" s="30"/>
      <c r="Q16" s="29"/>
      <c r="R16" s="30"/>
      <c r="S16" s="30"/>
      <c r="T16" s="29"/>
      <c r="U16" s="30"/>
      <c r="V16" s="30"/>
      <c r="W16" s="29"/>
      <c r="X16" s="30"/>
      <c r="Y16" s="30"/>
      <c r="Z16" s="30"/>
      <c r="AA16" s="31"/>
      <c r="AB16" s="32">
        <v>5.0776500000000002</v>
      </c>
      <c r="AC16" s="32">
        <v>0.22722035758366635</v>
      </c>
    </row>
    <row r="17" spans="1:29" ht="15.75" customHeight="1" x14ac:dyDescent="0.15">
      <c r="A17" s="1"/>
      <c r="B17" s="33"/>
      <c r="C17" s="34"/>
      <c r="D17" s="34" t="s">
        <v>407</v>
      </c>
      <c r="E17" s="35" t="s">
        <v>408</v>
      </c>
      <c r="F17" s="36"/>
      <c r="G17" s="37"/>
      <c r="H17" s="37"/>
      <c r="I17" s="37"/>
      <c r="J17" s="37"/>
      <c r="K17" s="36">
        <v>5.0776500000000002</v>
      </c>
      <c r="L17" s="37">
        <v>5.0776500000000002</v>
      </c>
      <c r="M17" s="36"/>
      <c r="N17" s="37"/>
      <c r="O17" s="37"/>
      <c r="P17" s="37"/>
      <c r="Q17" s="36"/>
      <c r="R17" s="37"/>
      <c r="S17" s="37"/>
      <c r="T17" s="36"/>
      <c r="U17" s="37"/>
      <c r="V17" s="37"/>
      <c r="W17" s="36"/>
      <c r="X17" s="37"/>
      <c r="Y17" s="37"/>
      <c r="Z17" s="37"/>
      <c r="AA17" s="38"/>
      <c r="AB17" s="40">
        <v>5.0776500000000002</v>
      </c>
      <c r="AC17" s="40">
        <v>0.22722035758366635</v>
      </c>
    </row>
    <row r="18" spans="1:29" ht="37.5" customHeight="1" x14ac:dyDescent="0.15">
      <c r="A18" s="1"/>
      <c r="B18" s="20" t="s">
        <v>409</v>
      </c>
      <c r="C18" s="21"/>
      <c r="D18" s="21"/>
      <c r="E18" s="22" t="s">
        <v>410</v>
      </c>
      <c r="F18" s="23">
        <v>441.90254999999996</v>
      </c>
      <c r="G18" s="24"/>
      <c r="H18" s="24"/>
      <c r="I18" s="24">
        <v>441.90254999999996</v>
      </c>
      <c r="J18" s="24"/>
      <c r="K18" s="23"/>
      <c r="L18" s="24"/>
      <c r="M18" s="23"/>
      <c r="N18" s="24"/>
      <c r="O18" s="24"/>
      <c r="P18" s="24"/>
      <c r="Q18" s="23"/>
      <c r="R18" s="24"/>
      <c r="S18" s="24"/>
      <c r="T18" s="23">
        <v>1.0952900000000001</v>
      </c>
      <c r="U18" s="24">
        <v>1.0952900000000001</v>
      </c>
      <c r="V18" s="24"/>
      <c r="W18" s="23"/>
      <c r="X18" s="24"/>
      <c r="Y18" s="24"/>
      <c r="Z18" s="24"/>
      <c r="AA18" s="25"/>
      <c r="AB18" s="44">
        <v>442.99783999999994</v>
      </c>
      <c r="AC18" s="44">
        <v>19.823762491229562</v>
      </c>
    </row>
    <row r="19" spans="1:29" ht="15.75" customHeight="1" x14ac:dyDescent="0.15">
      <c r="A19" s="1"/>
      <c r="B19" s="27"/>
      <c r="C19" s="2" t="s">
        <v>411</v>
      </c>
      <c r="D19" s="2"/>
      <c r="E19" s="28" t="s">
        <v>412</v>
      </c>
      <c r="F19" s="29">
        <v>139.59338</v>
      </c>
      <c r="G19" s="30"/>
      <c r="H19" s="30"/>
      <c r="I19" s="30">
        <v>139.59338</v>
      </c>
      <c r="J19" s="30"/>
      <c r="K19" s="29"/>
      <c r="L19" s="30"/>
      <c r="M19" s="29"/>
      <c r="N19" s="30"/>
      <c r="O19" s="30"/>
      <c r="P19" s="30"/>
      <c r="Q19" s="29"/>
      <c r="R19" s="30"/>
      <c r="S19" s="30"/>
      <c r="T19" s="29"/>
      <c r="U19" s="30"/>
      <c r="V19" s="30"/>
      <c r="W19" s="29"/>
      <c r="X19" s="30"/>
      <c r="Y19" s="30"/>
      <c r="Z19" s="30"/>
      <c r="AA19" s="31"/>
      <c r="AB19" s="32">
        <v>139.59338</v>
      </c>
      <c r="AC19" s="32">
        <v>6.2466805943522319</v>
      </c>
    </row>
    <row r="20" spans="1:29" ht="37.5" customHeight="1" x14ac:dyDescent="0.15">
      <c r="A20" s="1"/>
      <c r="B20" s="33"/>
      <c r="C20" s="34" t="s">
        <v>413</v>
      </c>
      <c r="D20" s="34"/>
      <c r="E20" s="35" t="s">
        <v>414</v>
      </c>
      <c r="F20" s="36"/>
      <c r="G20" s="37"/>
      <c r="H20" s="37"/>
      <c r="I20" s="37"/>
      <c r="J20" s="37"/>
      <c r="K20" s="36"/>
      <c r="L20" s="37"/>
      <c r="M20" s="36"/>
      <c r="N20" s="37"/>
      <c r="O20" s="37"/>
      <c r="P20" s="37"/>
      <c r="Q20" s="36"/>
      <c r="R20" s="37"/>
      <c r="S20" s="37"/>
      <c r="T20" s="36">
        <v>1.0952900000000001</v>
      </c>
      <c r="U20" s="37">
        <v>1.0952900000000001</v>
      </c>
      <c r="V20" s="37"/>
      <c r="W20" s="36"/>
      <c r="X20" s="37"/>
      <c r="Y20" s="37"/>
      <c r="Z20" s="37"/>
      <c r="AA20" s="38"/>
      <c r="AB20" s="39">
        <v>1.0952900000000001</v>
      </c>
      <c r="AC20" s="39">
        <v>4.9013261145965929E-2</v>
      </c>
    </row>
    <row r="21" spans="1:29" ht="37.5" customHeight="1" x14ac:dyDescent="0.15">
      <c r="A21" s="1"/>
      <c r="B21" s="33"/>
      <c r="C21" s="34" t="s">
        <v>415</v>
      </c>
      <c r="D21" s="34"/>
      <c r="E21" s="35" t="s">
        <v>416</v>
      </c>
      <c r="F21" s="36">
        <v>188.83287999999996</v>
      </c>
      <c r="G21" s="37"/>
      <c r="H21" s="37"/>
      <c r="I21" s="37">
        <v>188.83287999999996</v>
      </c>
      <c r="J21" s="37"/>
      <c r="K21" s="36"/>
      <c r="L21" s="37"/>
      <c r="M21" s="36"/>
      <c r="N21" s="37"/>
      <c r="O21" s="37"/>
      <c r="P21" s="37"/>
      <c r="Q21" s="36"/>
      <c r="R21" s="37"/>
      <c r="S21" s="37"/>
      <c r="T21" s="36"/>
      <c r="U21" s="37"/>
      <c r="V21" s="37"/>
      <c r="W21" s="36"/>
      <c r="X21" s="37"/>
      <c r="Y21" s="37"/>
      <c r="Z21" s="37"/>
      <c r="AA21" s="38"/>
      <c r="AB21" s="39">
        <v>188.83287999999996</v>
      </c>
      <c r="AC21" s="39">
        <v>8.4501047762554613</v>
      </c>
    </row>
    <row r="22" spans="1:29" ht="48" customHeight="1" x14ac:dyDescent="0.15">
      <c r="A22" s="1"/>
      <c r="B22" s="33"/>
      <c r="C22" s="34"/>
      <c r="D22" s="34" t="s">
        <v>417</v>
      </c>
      <c r="E22" s="35" t="s">
        <v>418</v>
      </c>
      <c r="F22" s="36">
        <v>4.2849999999999999E-2</v>
      </c>
      <c r="G22" s="37"/>
      <c r="H22" s="37"/>
      <c r="I22" s="37">
        <v>4.2849999999999999E-2</v>
      </c>
      <c r="J22" s="37"/>
      <c r="K22" s="36"/>
      <c r="L22" s="37"/>
      <c r="M22" s="36"/>
      <c r="N22" s="37"/>
      <c r="O22" s="37"/>
      <c r="P22" s="37"/>
      <c r="Q22" s="36"/>
      <c r="R22" s="37"/>
      <c r="S22" s="37"/>
      <c r="T22" s="36"/>
      <c r="U22" s="37"/>
      <c r="V22" s="37"/>
      <c r="W22" s="36"/>
      <c r="X22" s="37"/>
      <c r="Y22" s="37"/>
      <c r="Z22" s="37"/>
      <c r="AA22" s="38"/>
      <c r="AB22" s="39">
        <v>4.2849999999999999E-2</v>
      </c>
      <c r="AC22" s="39">
        <v>1.9174996942404659E-3</v>
      </c>
    </row>
    <row r="23" spans="1:29" ht="27" customHeight="1" x14ac:dyDescent="0.15">
      <c r="A23" s="1"/>
      <c r="B23" s="33"/>
      <c r="C23" s="34"/>
      <c r="D23" s="34" t="s">
        <v>419</v>
      </c>
      <c r="E23" s="35" t="s">
        <v>420</v>
      </c>
      <c r="F23" s="36">
        <v>146.16349</v>
      </c>
      <c r="G23" s="37"/>
      <c r="H23" s="37"/>
      <c r="I23" s="37">
        <v>146.16349</v>
      </c>
      <c r="J23" s="37"/>
      <c r="K23" s="36"/>
      <c r="L23" s="37"/>
      <c r="M23" s="36"/>
      <c r="N23" s="37"/>
      <c r="O23" s="37"/>
      <c r="P23" s="37"/>
      <c r="Q23" s="36"/>
      <c r="R23" s="37"/>
      <c r="S23" s="37"/>
      <c r="T23" s="36"/>
      <c r="U23" s="37"/>
      <c r="V23" s="37"/>
      <c r="W23" s="36"/>
      <c r="X23" s="37"/>
      <c r="Y23" s="37"/>
      <c r="Z23" s="37"/>
      <c r="AA23" s="38"/>
      <c r="AB23" s="39">
        <v>146.16349</v>
      </c>
      <c r="AC23" s="39">
        <v>6.5406872201661468</v>
      </c>
    </row>
    <row r="24" spans="1:29" ht="27" customHeight="1" x14ac:dyDescent="0.15">
      <c r="A24" s="1"/>
      <c r="B24" s="33"/>
      <c r="C24" s="34"/>
      <c r="D24" s="34" t="s">
        <v>421</v>
      </c>
      <c r="E24" s="35" t="s">
        <v>422</v>
      </c>
      <c r="F24" s="36">
        <v>12.02544</v>
      </c>
      <c r="G24" s="37"/>
      <c r="H24" s="37"/>
      <c r="I24" s="37">
        <v>12.02544</v>
      </c>
      <c r="J24" s="37"/>
      <c r="K24" s="36"/>
      <c r="L24" s="37"/>
      <c r="M24" s="36"/>
      <c r="N24" s="37"/>
      <c r="O24" s="37"/>
      <c r="P24" s="37"/>
      <c r="Q24" s="36"/>
      <c r="R24" s="37"/>
      <c r="S24" s="37"/>
      <c r="T24" s="36"/>
      <c r="U24" s="37"/>
      <c r="V24" s="37"/>
      <c r="W24" s="36"/>
      <c r="X24" s="37"/>
      <c r="Y24" s="37"/>
      <c r="Z24" s="37"/>
      <c r="AA24" s="38"/>
      <c r="AB24" s="39">
        <v>12.02544</v>
      </c>
      <c r="AC24" s="39">
        <v>0.53812783017752785</v>
      </c>
    </row>
    <row r="25" spans="1:29" ht="15.75" customHeight="1" x14ac:dyDescent="0.15">
      <c r="A25" s="1"/>
      <c r="B25" s="33"/>
      <c r="C25" s="34"/>
      <c r="D25" s="34" t="s">
        <v>423</v>
      </c>
      <c r="E25" s="35" t="s">
        <v>424</v>
      </c>
      <c r="F25" s="36">
        <v>11.43652</v>
      </c>
      <c r="G25" s="37"/>
      <c r="H25" s="37"/>
      <c r="I25" s="37">
        <v>11.43652</v>
      </c>
      <c r="J25" s="37"/>
      <c r="K25" s="36"/>
      <c r="L25" s="37"/>
      <c r="M25" s="36"/>
      <c r="N25" s="37"/>
      <c r="O25" s="37"/>
      <c r="P25" s="37"/>
      <c r="Q25" s="36"/>
      <c r="R25" s="37"/>
      <c r="S25" s="37"/>
      <c r="T25" s="36"/>
      <c r="U25" s="37"/>
      <c r="V25" s="37"/>
      <c r="W25" s="36"/>
      <c r="X25" s="37"/>
      <c r="Y25" s="37"/>
      <c r="Z25" s="37"/>
      <c r="AA25" s="38"/>
      <c r="AB25" s="39">
        <v>11.43652</v>
      </c>
      <c r="AC25" s="39">
        <v>0.51177417977071116</v>
      </c>
    </row>
    <row r="26" spans="1:29" ht="27" customHeight="1" x14ac:dyDescent="0.15">
      <c r="A26" s="1"/>
      <c r="B26" s="33"/>
      <c r="C26" s="34"/>
      <c r="D26" s="34" t="s">
        <v>425</v>
      </c>
      <c r="E26" s="35" t="s">
        <v>426</v>
      </c>
      <c r="F26" s="36">
        <v>15.433909999999999</v>
      </c>
      <c r="G26" s="37"/>
      <c r="H26" s="37"/>
      <c r="I26" s="37">
        <v>15.433909999999999</v>
      </c>
      <c r="J26" s="37"/>
      <c r="K26" s="36"/>
      <c r="L26" s="37"/>
      <c r="M26" s="36"/>
      <c r="N26" s="37"/>
      <c r="O26" s="37"/>
      <c r="P26" s="37"/>
      <c r="Q26" s="36"/>
      <c r="R26" s="37"/>
      <c r="S26" s="37"/>
      <c r="T26" s="36"/>
      <c r="U26" s="37"/>
      <c r="V26" s="37"/>
      <c r="W26" s="36"/>
      <c r="X26" s="37"/>
      <c r="Y26" s="37"/>
      <c r="Z26" s="37"/>
      <c r="AA26" s="38"/>
      <c r="AB26" s="39">
        <v>15.433909999999999</v>
      </c>
      <c r="AC26" s="39">
        <v>0.69065385544772151</v>
      </c>
    </row>
    <row r="27" spans="1:29" ht="27" customHeight="1" x14ac:dyDescent="0.15">
      <c r="A27" s="1"/>
      <c r="B27" s="33"/>
      <c r="C27" s="34"/>
      <c r="D27" s="34" t="s">
        <v>427</v>
      </c>
      <c r="E27" s="35" t="s">
        <v>428</v>
      </c>
      <c r="F27" s="36">
        <v>1.2888200000000001</v>
      </c>
      <c r="G27" s="37"/>
      <c r="H27" s="37"/>
      <c r="I27" s="37">
        <v>1.2888200000000001</v>
      </c>
      <c r="J27" s="37"/>
      <c r="K27" s="36"/>
      <c r="L27" s="37"/>
      <c r="M27" s="36"/>
      <c r="N27" s="37"/>
      <c r="O27" s="37"/>
      <c r="P27" s="37"/>
      <c r="Q27" s="36"/>
      <c r="R27" s="37"/>
      <c r="S27" s="37"/>
      <c r="T27" s="36"/>
      <c r="U27" s="37"/>
      <c r="V27" s="37"/>
      <c r="W27" s="36"/>
      <c r="X27" s="37"/>
      <c r="Y27" s="37"/>
      <c r="Z27" s="37"/>
      <c r="AA27" s="38"/>
      <c r="AB27" s="39">
        <v>1.2888200000000001</v>
      </c>
      <c r="AC27" s="39">
        <v>5.7673557898039615E-2</v>
      </c>
    </row>
    <row r="28" spans="1:29" ht="15.75" customHeight="1" x14ac:dyDescent="0.15">
      <c r="A28" s="1"/>
      <c r="B28" s="33"/>
      <c r="C28" s="34"/>
      <c r="D28" s="34" t="s">
        <v>429</v>
      </c>
      <c r="E28" s="35" t="s">
        <v>430</v>
      </c>
      <c r="F28" s="36">
        <v>2.4418500000000001</v>
      </c>
      <c r="G28" s="37"/>
      <c r="H28" s="37"/>
      <c r="I28" s="37">
        <v>2.4418500000000001</v>
      </c>
      <c r="J28" s="37"/>
      <c r="K28" s="36"/>
      <c r="L28" s="37"/>
      <c r="M28" s="36"/>
      <c r="N28" s="37"/>
      <c r="O28" s="37"/>
      <c r="P28" s="37"/>
      <c r="Q28" s="36"/>
      <c r="R28" s="37"/>
      <c r="S28" s="37"/>
      <c r="T28" s="36"/>
      <c r="U28" s="37"/>
      <c r="V28" s="37"/>
      <c r="W28" s="36"/>
      <c r="X28" s="37"/>
      <c r="Y28" s="37"/>
      <c r="Z28" s="37"/>
      <c r="AA28" s="38"/>
      <c r="AB28" s="39">
        <v>2.4418500000000001</v>
      </c>
      <c r="AC28" s="39">
        <v>0.10927063310107543</v>
      </c>
    </row>
    <row r="29" spans="1:29" ht="37.5" customHeight="1" x14ac:dyDescent="0.15">
      <c r="A29" s="1"/>
      <c r="B29" s="33"/>
      <c r="C29" s="34" t="s">
        <v>431</v>
      </c>
      <c r="D29" s="34"/>
      <c r="E29" s="35" t="s">
        <v>432</v>
      </c>
      <c r="F29" s="36">
        <v>68.930899999999994</v>
      </c>
      <c r="G29" s="37"/>
      <c r="H29" s="37"/>
      <c r="I29" s="37">
        <v>68.930899999999994</v>
      </c>
      <c r="J29" s="37"/>
      <c r="K29" s="36"/>
      <c r="L29" s="37"/>
      <c r="M29" s="36"/>
      <c r="N29" s="37"/>
      <c r="O29" s="37"/>
      <c r="P29" s="37"/>
      <c r="Q29" s="36"/>
      <c r="R29" s="37"/>
      <c r="S29" s="37"/>
      <c r="T29" s="36"/>
      <c r="U29" s="37"/>
      <c r="V29" s="37"/>
      <c r="W29" s="36"/>
      <c r="X29" s="37"/>
      <c r="Y29" s="37"/>
      <c r="Z29" s="37"/>
      <c r="AA29" s="38"/>
      <c r="AB29" s="39">
        <v>68.930899999999994</v>
      </c>
      <c r="AC29" s="39">
        <v>3.0845969585465607</v>
      </c>
    </row>
    <row r="30" spans="1:29" ht="59.25" customHeight="1" x14ac:dyDescent="0.15">
      <c r="A30" s="1"/>
      <c r="B30" s="33"/>
      <c r="C30" s="34" t="s">
        <v>433</v>
      </c>
      <c r="D30" s="34"/>
      <c r="E30" s="35" t="s">
        <v>434</v>
      </c>
      <c r="F30" s="36">
        <v>44.545389999999998</v>
      </c>
      <c r="G30" s="37"/>
      <c r="H30" s="37"/>
      <c r="I30" s="37">
        <v>44.545389999999998</v>
      </c>
      <c r="J30" s="37"/>
      <c r="K30" s="36"/>
      <c r="L30" s="37"/>
      <c r="M30" s="36"/>
      <c r="N30" s="37"/>
      <c r="O30" s="37"/>
      <c r="P30" s="37"/>
      <c r="Q30" s="36"/>
      <c r="R30" s="37"/>
      <c r="S30" s="37"/>
      <c r="T30" s="36"/>
      <c r="U30" s="37"/>
      <c r="V30" s="37"/>
      <c r="W30" s="36"/>
      <c r="X30" s="37"/>
      <c r="Y30" s="37"/>
      <c r="Z30" s="37"/>
      <c r="AA30" s="38"/>
      <c r="AB30" s="40">
        <v>44.545389999999998</v>
      </c>
      <c r="AC30" s="40">
        <v>1.9933669009293422</v>
      </c>
    </row>
    <row r="31" spans="1:29" ht="37.5" customHeight="1" x14ac:dyDescent="0.15">
      <c r="A31" s="1"/>
      <c r="B31" s="20" t="s">
        <v>435</v>
      </c>
      <c r="C31" s="21"/>
      <c r="D31" s="21"/>
      <c r="E31" s="22" t="s">
        <v>436</v>
      </c>
      <c r="F31" s="23"/>
      <c r="G31" s="24"/>
      <c r="H31" s="24"/>
      <c r="I31" s="24"/>
      <c r="J31" s="24"/>
      <c r="K31" s="23"/>
      <c r="L31" s="24"/>
      <c r="M31" s="23">
        <v>54.447279999999999</v>
      </c>
      <c r="N31" s="24">
        <v>27.06822</v>
      </c>
      <c r="O31" s="24">
        <v>13.455590000000001</v>
      </c>
      <c r="P31" s="24">
        <v>13.92347</v>
      </c>
      <c r="Q31" s="23"/>
      <c r="R31" s="24"/>
      <c r="S31" s="24"/>
      <c r="T31" s="23"/>
      <c r="U31" s="24"/>
      <c r="V31" s="24"/>
      <c r="W31" s="23"/>
      <c r="X31" s="24"/>
      <c r="Y31" s="24"/>
      <c r="Z31" s="24"/>
      <c r="AA31" s="25"/>
      <c r="AB31" s="44">
        <v>54.447279999999999</v>
      </c>
      <c r="AC31" s="44">
        <v>2.4364677421756133</v>
      </c>
    </row>
    <row r="32" spans="1:29" ht="59.25" customHeight="1" x14ac:dyDescent="0.15">
      <c r="A32" s="1"/>
      <c r="B32" s="27"/>
      <c r="C32" s="2" t="s">
        <v>437</v>
      </c>
      <c r="D32" s="2"/>
      <c r="E32" s="28" t="s">
        <v>438</v>
      </c>
      <c r="F32" s="29"/>
      <c r="G32" s="30"/>
      <c r="H32" s="30"/>
      <c r="I32" s="30"/>
      <c r="J32" s="30"/>
      <c r="K32" s="29"/>
      <c r="L32" s="30"/>
      <c r="M32" s="29">
        <v>13.92347</v>
      </c>
      <c r="N32" s="30"/>
      <c r="O32" s="30"/>
      <c r="P32" s="30">
        <v>13.92347</v>
      </c>
      <c r="Q32" s="29"/>
      <c r="R32" s="30"/>
      <c r="S32" s="30"/>
      <c r="T32" s="29"/>
      <c r="U32" s="30"/>
      <c r="V32" s="30"/>
      <c r="W32" s="29"/>
      <c r="X32" s="30"/>
      <c r="Y32" s="30"/>
      <c r="Z32" s="30"/>
      <c r="AA32" s="31"/>
      <c r="AB32" s="32">
        <v>13.92347</v>
      </c>
      <c r="AC32" s="32">
        <v>0.62306299808089383</v>
      </c>
    </row>
    <row r="33" spans="1:29" ht="15.75" customHeight="1" x14ac:dyDescent="0.15">
      <c r="A33" s="1"/>
      <c r="B33" s="33"/>
      <c r="C33" s="34"/>
      <c r="D33" s="34" t="s">
        <v>439</v>
      </c>
      <c r="E33" s="35" t="s">
        <v>440</v>
      </c>
      <c r="F33" s="36"/>
      <c r="G33" s="37"/>
      <c r="H33" s="37"/>
      <c r="I33" s="37"/>
      <c r="J33" s="37"/>
      <c r="K33" s="36"/>
      <c r="L33" s="37"/>
      <c r="M33" s="36">
        <v>13.92347</v>
      </c>
      <c r="N33" s="37"/>
      <c r="O33" s="37"/>
      <c r="P33" s="37">
        <v>13.92347</v>
      </c>
      <c r="Q33" s="36"/>
      <c r="R33" s="37"/>
      <c r="S33" s="37"/>
      <c r="T33" s="36"/>
      <c r="U33" s="37"/>
      <c r="V33" s="37"/>
      <c r="W33" s="36"/>
      <c r="X33" s="37"/>
      <c r="Y33" s="37"/>
      <c r="Z33" s="37"/>
      <c r="AA33" s="38"/>
      <c r="AB33" s="39">
        <v>13.92347</v>
      </c>
      <c r="AC33" s="39">
        <v>0.62306299808089383</v>
      </c>
    </row>
    <row r="34" spans="1:29" ht="37.5" customHeight="1" x14ac:dyDescent="0.15">
      <c r="A34" s="1"/>
      <c r="B34" s="33"/>
      <c r="C34" s="34" t="s">
        <v>441</v>
      </c>
      <c r="D34" s="34"/>
      <c r="E34" s="35" t="s">
        <v>442</v>
      </c>
      <c r="F34" s="36"/>
      <c r="G34" s="37"/>
      <c r="H34" s="37"/>
      <c r="I34" s="37"/>
      <c r="J34" s="37"/>
      <c r="K34" s="36"/>
      <c r="L34" s="37"/>
      <c r="M34" s="36">
        <v>40.523809999999997</v>
      </c>
      <c r="N34" s="37">
        <v>27.06822</v>
      </c>
      <c r="O34" s="37">
        <v>13.455590000000001</v>
      </c>
      <c r="P34" s="37"/>
      <c r="Q34" s="36"/>
      <c r="R34" s="37"/>
      <c r="S34" s="37"/>
      <c r="T34" s="36"/>
      <c r="U34" s="37"/>
      <c r="V34" s="37"/>
      <c r="W34" s="36"/>
      <c r="X34" s="37"/>
      <c r="Y34" s="37"/>
      <c r="Z34" s="37"/>
      <c r="AA34" s="38"/>
      <c r="AB34" s="40">
        <v>40.523809999999997</v>
      </c>
      <c r="AC34" s="40">
        <v>1.8134047440947196</v>
      </c>
    </row>
    <row r="35" spans="1:29" ht="48" customHeight="1" x14ac:dyDescent="0.15">
      <c r="A35" s="1"/>
      <c r="B35" s="20" t="s">
        <v>443</v>
      </c>
      <c r="C35" s="21"/>
      <c r="D35" s="21"/>
      <c r="E35" s="22" t="s">
        <v>444</v>
      </c>
      <c r="F35" s="23"/>
      <c r="G35" s="24"/>
      <c r="H35" s="24"/>
      <c r="I35" s="24"/>
      <c r="J35" s="24"/>
      <c r="K35" s="23"/>
      <c r="L35" s="24"/>
      <c r="M35" s="23"/>
      <c r="N35" s="24"/>
      <c r="O35" s="24"/>
      <c r="P35" s="24"/>
      <c r="Q35" s="23">
        <v>287.8023</v>
      </c>
      <c r="R35" s="24">
        <v>264.96373</v>
      </c>
      <c r="S35" s="24">
        <v>22.838569999999997</v>
      </c>
      <c r="T35" s="23"/>
      <c r="U35" s="24"/>
      <c r="V35" s="24"/>
      <c r="W35" s="23"/>
      <c r="X35" s="24"/>
      <c r="Y35" s="24"/>
      <c r="Z35" s="24"/>
      <c r="AA35" s="25"/>
      <c r="AB35" s="44">
        <v>287.8023</v>
      </c>
      <c r="AC35" s="44">
        <v>12.878899002373462</v>
      </c>
    </row>
    <row r="36" spans="1:29" ht="15.75" customHeight="1" x14ac:dyDescent="0.15">
      <c r="A36" s="1"/>
      <c r="B36" s="27"/>
      <c r="C36" s="2" t="s">
        <v>445</v>
      </c>
      <c r="D36" s="2"/>
      <c r="E36" s="28" t="s">
        <v>446</v>
      </c>
      <c r="F36" s="29"/>
      <c r="G36" s="30"/>
      <c r="H36" s="30"/>
      <c r="I36" s="30"/>
      <c r="J36" s="30"/>
      <c r="K36" s="29"/>
      <c r="L36" s="30"/>
      <c r="M36" s="29"/>
      <c r="N36" s="30"/>
      <c r="O36" s="30"/>
      <c r="P36" s="30"/>
      <c r="Q36" s="29">
        <v>264.96373</v>
      </c>
      <c r="R36" s="30">
        <v>264.96373</v>
      </c>
      <c r="S36" s="30"/>
      <c r="T36" s="29"/>
      <c r="U36" s="30"/>
      <c r="V36" s="30"/>
      <c r="W36" s="29"/>
      <c r="X36" s="30"/>
      <c r="Y36" s="30"/>
      <c r="Z36" s="30"/>
      <c r="AA36" s="31"/>
      <c r="AB36" s="32">
        <v>264.96373</v>
      </c>
      <c r="AC36" s="32">
        <v>11.856893144919798</v>
      </c>
    </row>
    <row r="37" spans="1:29" ht="80.25" customHeight="1" x14ac:dyDescent="0.15">
      <c r="A37" s="1"/>
      <c r="B37" s="33"/>
      <c r="C37" s="34" t="s">
        <v>447</v>
      </c>
      <c r="D37" s="34"/>
      <c r="E37" s="35" t="s">
        <v>448</v>
      </c>
      <c r="F37" s="36"/>
      <c r="G37" s="37"/>
      <c r="H37" s="37"/>
      <c r="I37" s="37"/>
      <c r="J37" s="37"/>
      <c r="K37" s="36"/>
      <c r="L37" s="37"/>
      <c r="M37" s="36"/>
      <c r="N37" s="37"/>
      <c r="O37" s="37"/>
      <c r="P37" s="37"/>
      <c r="Q37" s="36">
        <v>22.838569999999997</v>
      </c>
      <c r="R37" s="37"/>
      <c r="S37" s="37">
        <v>22.838569999999997</v>
      </c>
      <c r="T37" s="36"/>
      <c r="U37" s="37"/>
      <c r="V37" s="37"/>
      <c r="W37" s="36"/>
      <c r="X37" s="37"/>
      <c r="Y37" s="37"/>
      <c r="Z37" s="37"/>
      <c r="AA37" s="38"/>
      <c r="AB37" s="40">
        <v>22.838569999999997</v>
      </c>
      <c r="AC37" s="40">
        <v>1.0220058574536632</v>
      </c>
    </row>
    <row r="38" spans="1:29" ht="59.25" customHeight="1" x14ac:dyDescent="0.15">
      <c r="A38" s="1"/>
      <c r="B38" s="20" t="s">
        <v>449</v>
      </c>
      <c r="C38" s="21"/>
      <c r="D38" s="21"/>
      <c r="E38" s="22" t="s">
        <v>450</v>
      </c>
      <c r="F38" s="23"/>
      <c r="G38" s="24"/>
      <c r="H38" s="24"/>
      <c r="I38" s="24"/>
      <c r="J38" s="24"/>
      <c r="K38" s="23"/>
      <c r="L38" s="24"/>
      <c r="M38" s="23"/>
      <c r="N38" s="24"/>
      <c r="O38" s="24"/>
      <c r="P38" s="24"/>
      <c r="Q38" s="23"/>
      <c r="R38" s="24"/>
      <c r="S38" s="24"/>
      <c r="T38" s="23">
        <v>7.0774600000000003</v>
      </c>
      <c r="U38" s="24"/>
      <c r="V38" s="24">
        <v>7.0774600000000003</v>
      </c>
      <c r="W38" s="23">
        <v>74.632959999999997</v>
      </c>
      <c r="X38" s="24">
        <v>24.78866</v>
      </c>
      <c r="Y38" s="24">
        <v>27.650850000000002</v>
      </c>
      <c r="Z38" s="24">
        <v>22.193449999999999</v>
      </c>
      <c r="AA38" s="25"/>
      <c r="AB38" s="44">
        <v>81.710419999999999</v>
      </c>
      <c r="AC38" s="44">
        <v>3.6564692034133031</v>
      </c>
    </row>
    <row r="39" spans="1:29" ht="48" customHeight="1" x14ac:dyDescent="0.15">
      <c r="A39" s="1"/>
      <c r="B39" s="27"/>
      <c r="C39" s="2" t="s">
        <v>451</v>
      </c>
      <c r="D39" s="2"/>
      <c r="E39" s="28" t="s">
        <v>452</v>
      </c>
      <c r="F39" s="29"/>
      <c r="G39" s="30"/>
      <c r="H39" s="30"/>
      <c r="I39" s="30"/>
      <c r="J39" s="30"/>
      <c r="K39" s="29"/>
      <c r="L39" s="30"/>
      <c r="M39" s="29"/>
      <c r="N39" s="30"/>
      <c r="O39" s="30"/>
      <c r="P39" s="30"/>
      <c r="Q39" s="29"/>
      <c r="R39" s="30"/>
      <c r="S39" s="30"/>
      <c r="T39" s="29">
        <v>7.0774600000000003</v>
      </c>
      <c r="U39" s="30"/>
      <c r="V39" s="30">
        <v>7.0774600000000003</v>
      </c>
      <c r="W39" s="29">
        <v>47.290409999999994</v>
      </c>
      <c r="X39" s="30">
        <v>24.78866</v>
      </c>
      <c r="Y39" s="30">
        <v>0.30830000000000002</v>
      </c>
      <c r="Z39" s="30">
        <v>22.193449999999999</v>
      </c>
      <c r="AA39" s="31"/>
      <c r="AB39" s="32">
        <v>54.367869999999996</v>
      </c>
      <c r="AC39" s="32">
        <v>2.4329142147375822</v>
      </c>
    </row>
    <row r="40" spans="1:29" ht="27" customHeight="1" x14ac:dyDescent="0.15">
      <c r="A40" s="1"/>
      <c r="B40" s="33"/>
      <c r="C40" s="34"/>
      <c r="D40" s="34" t="s">
        <v>453</v>
      </c>
      <c r="E40" s="35" t="s">
        <v>454</v>
      </c>
      <c r="F40" s="36"/>
      <c r="G40" s="37"/>
      <c r="H40" s="37"/>
      <c r="I40" s="37"/>
      <c r="J40" s="37"/>
      <c r="K40" s="36"/>
      <c r="L40" s="37"/>
      <c r="M40" s="36"/>
      <c r="N40" s="37"/>
      <c r="O40" s="37"/>
      <c r="P40" s="37"/>
      <c r="Q40" s="36"/>
      <c r="R40" s="37"/>
      <c r="S40" s="37"/>
      <c r="T40" s="36"/>
      <c r="U40" s="37"/>
      <c r="V40" s="37"/>
      <c r="W40" s="36">
        <v>20.910399999999999</v>
      </c>
      <c r="X40" s="37">
        <v>20.910399999999999</v>
      </c>
      <c r="Y40" s="37"/>
      <c r="Z40" s="37"/>
      <c r="AA40" s="38"/>
      <c r="AB40" s="39">
        <v>20.910399999999999</v>
      </c>
      <c r="AC40" s="39">
        <v>0.93572195114225987</v>
      </c>
    </row>
    <row r="41" spans="1:29" ht="27" customHeight="1" x14ac:dyDescent="0.15">
      <c r="A41" s="1"/>
      <c r="B41" s="33"/>
      <c r="C41" s="34"/>
      <c r="D41" s="34" t="s">
        <v>455</v>
      </c>
      <c r="E41" s="35" t="s">
        <v>456</v>
      </c>
      <c r="F41" s="36"/>
      <c r="G41" s="37"/>
      <c r="H41" s="37"/>
      <c r="I41" s="37"/>
      <c r="J41" s="37"/>
      <c r="K41" s="36"/>
      <c r="L41" s="37"/>
      <c r="M41" s="36"/>
      <c r="N41" s="37"/>
      <c r="O41" s="37"/>
      <c r="P41" s="37"/>
      <c r="Q41" s="36"/>
      <c r="R41" s="37"/>
      <c r="S41" s="37"/>
      <c r="T41" s="36"/>
      <c r="U41" s="37"/>
      <c r="V41" s="37"/>
      <c r="W41" s="36">
        <v>22.193449999999999</v>
      </c>
      <c r="X41" s="37"/>
      <c r="Y41" s="37"/>
      <c r="Z41" s="37">
        <v>22.193449999999999</v>
      </c>
      <c r="AA41" s="38"/>
      <c r="AB41" s="39">
        <v>22.193449999999999</v>
      </c>
      <c r="AC41" s="39">
        <v>0.99313730663106348</v>
      </c>
    </row>
    <row r="42" spans="1:29" ht="59.25" customHeight="1" x14ac:dyDescent="0.15">
      <c r="A42" s="1"/>
      <c r="B42" s="33"/>
      <c r="C42" s="34"/>
      <c r="D42" s="34" t="s">
        <v>457</v>
      </c>
      <c r="E42" s="35" t="s">
        <v>458</v>
      </c>
      <c r="F42" s="36"/>
      <c r="G42" s="37"/>
      <c r="H42" s="37"/>
      <c r="I42" s="37"/>
      <c r="J42" s="37"/>
      <c r="K42" s="36"/>
      <c r="L42" s="37"/>
      <c r="M42" s="36"/>
      <c r="N42" s="37"/>
      <c r="O42" s="37"/>
      <c r="P42" s="37"/>
      <c r="Q42" s="36"/>
      <c r="R42" s="37"/>
      <c r="S42" s="37"/>
      <c r="T42" s="36">
        <v>7.0774600000000003</v>
      </c>
      <c r="U42" s="37"/>
      <c r="V42" s="37">
        <v>7.0774600000000003</v>
      </c>
      <c r="W42" s="36">
        <v>4.1865600000000001</v>
      </c>
      <c r="X42" s="37">
        <v>3.87826</v>
      </c>
      <c r="Y42" s="37">
        <v>0.30830000000000002</v>
      </c>
      <c r="Z42" s="37"/>
      <c r="AA42" s="38"/>
      <c r="AB42" s="39">
        <v>11.26402</v>
      </c>
      <c r="AC42" s="39">
        <v>0.50405495696425895</v>
      </c>
    </row>
    <row r="43" spans="1:29" ht="37.5" customHeight="1" x14ac:dyDescent="0.15">
      <c r="A43" s="1"/>
      <c r="B43" s="33"/>
      <c r="C43" s="34" t="s">
        <v>459</v>
      </c>
      <c r="D43" s="34"/>
      <c r="E43" s="35" t="s">
        <v>460</v>
      </c>
      <c r="F43" s="36"/>
      <c r="G43" s="37"/>
      <c r="H43" s="37"/>
      <c r="I43" s="37"/>
      <c r="J43" s="37"/>
      <c r="K43" s="36"/>
      <c r="L43" s="37"/>
      <c r="M43" s="36"/>
      <c r="N43" s="37"/>
      <c r="O43" s="37"/>
      <c r="P43" s="37"/>
      <c r="Q43" s="36"/>
      <c r="R43" s="37"/>
      <c r="S43" s="37"/>
      <c r="T43" s="36"/>
      <c r="U43" s="37"/>
      <c r="V43" s="37"/>
      <c r="W43" s="36">
        <v>0.36509000000000003</v>
      </c>
      <c r="X43" s="37"/>
      <c r="Y43" s="37">
        <v>0.36509000000000003</v>
      </c>
      <c r="Z43" s="37"/>
      <c r="AA43" s="38"/>
      <c r="AB43" s="39">
        <v>0.36509000000000003</v>
      </c>
      <c r="AC43" s="39">
        <v>1.6337455387870521E-2</v>
      </c>
    </row>
    <row r="44" spans="1:29" ht="48" customHeight="1" x14ac:dyDescent="0.15">
      <c r="A44" s="1"/>
      <c r="B44" s="33"/>
      <c r="C44" s="34" t="s">
        <v>461</v>
      </c>
      <c r="D44" s="34"/>
      <c r="E44" s="35" t="s">
        <v>462</v>
      </c>
      <c r="F44" s="36"/>
      <c r="G44" s="37"/>
      <c r="H44" s="37"/>
      <c r="I44" s="37"/>
      <c r="J44" s="37"/>
      <c r="K44" s="36"/>
      <c r="L44" s="37"/>
      <c r="M44" s="36"/>
      <c r="N44" s="37"/>
      <c r="O44" s="37"/>
      <c r="P44" s="37"/>
      <c r="Q44" s="36"/>
      <c r="R44" s="37"/>
      <c r="S44" s="37"/>
      <c r="T44" s="36"/>
      <c r="U44" s="37"/>
      <c r="V44" s="37"/>
      <c r="W44" s="36">
        <v>23.932960000000001</v>
      </c>
      <c r="X44" s="37"/>
      <c r="Y44" s="37">
        <v>23.932960000000001</v>
      </c>
      <c r="Z44" s="37"/>
      <c r="AA44" s="38"/>
      <c r="AB44" s="39">
        <v>23.932960000000001</v>
      </c>
      <c r="AC44" s="39">
        <v>1.0709788443936827</v>
      </c>
    </row>
    <row r="45" spans="1:29" ht="37.5" customHeight="1" x14ac:dyDescent="0.15">
      <c r="A45" s="1"/>
      <c r="B45" s="33"/>
      <c r="C45" s="34" t="s">
        <v>463</v>
      </c>
      <c r="D45" s="34"/>
      <c r="E45" s="35" t="s">
        <v>464</v>
      </c>
      <c r="F45" s="36"/>
      <c r="G45" s="37"/>
      <c r="H45" s="37"/>
      <c r="I45" s="37"/>
      <c r="J45" s="37"/>
      <c r="K45" s="36"/>
      <c r="L45" s="37"/>
      <c r="M45" s="36"/>
      <c r="N45" s="37"/>
      <c r="O45" s="37"/>
      <c r="P45" s="37"/>
      <c r="Q45" s="36"/>
      <c r="R45" s="37"/>
      <c r="S45" s="37"/>
      <c r="T45" s="36"/>
      <c r="U45" s="37"/>
      <c r="V45" s="37"/>
      <c r="W45" s="36">
        <v>3.0445000000000002</v>
      </c>
      <c r="X45" s="37"/>
      <c r="Y45" s="37">
        <v>3.0445000000000002</v>
      </c>
      <c r="Z45" s="37"/>
      <c r="AA45" s="38"/>
      <c r="AB45" s="40">
        <v>3.0445000000000002</v>
      </c>
      <c r="AC45" s="40">
        <v>0.13623868889416799</v>
      </c>
    </row>
    <row r="46" spans="1:29" ht="27" customHeight="1" x14ac:dyDescent="0.15">
      <c r="A46" s="1"/>
      <c r="B46" s="20" t="s">
        <v>465</v>
      </c>
      <c r="C46" s="21"/>
      <c r="D46" s="21"/>
      <c r="E46" s="22" t="s">
        <v>466</v>
      </c>
      <c r="F46" s="23">
        <v>19.155159999999999</v>
      </c>
      <c r="G46" s="24"/>
      <c r="H46" s="24"/>
      <c r="I46" s="24"/>
      <c r="J46" s="24">
        <v>19.155159999999999</v>
      </c>
      <c r="K46" s="23"/>
      <c r="L46" s="24"/>
      <c r="M46" s="23"/>
      <c r="N46" s="24"/>
      <c r="O46" s="24"/>
      <c r="P46" s="24"/>
      <c r="Q46" s="23"/>
      <c r="R46" s="24"/>
      <c r="S46" s="24"/>
      <c r="T46" s="23"/>
      <c r="U46" s="24"/>
      <c r="V46" s="24"/>
      <c r="W46" s="23"/>
      <c r="X46" s="24"/>
      <c r="Y46" s="24"/>
      <c r="Z46" s="24"/>
      <c r="AA46" s="25"/>
      <c r="AB46" s="44">
        <v>19.155159999999999</v>
      </c>
      <c r="AC46" s="44">
        <v>0.8571765097579277</v>
      </c>
    </row>
    <row r="47" spans="1:29" ht="48" customHeight="1" thickBot="1" x14ac:dyDescent="0.2">
      <c r="A47" s="1"/>
      <c r="B47" s="78" t="s">
        <v>467</v>
      </c>
      <c r="C47" s="79"/>
      <c r="D47" s="79"/>
      <c r="E47" s="80" t="s">
        <v>468</v>
      </c>
      <c r="F47" s="81"/>
      <c r="G47" s="82"/>
      <c r="H47" s="82"/>
      <c r="I47" s="82"/>
      <c r="J47" s="82"/>
      <c r="K47" s="81"/>
      <c r="L47" s="82"/>
      <c r="M47" s="81"/>
      <c r="N47" s="82"/>
      <c r="O47" s="82"/>
      <c r="P47" s="82"/>
      <c r="Q47" s="81"/>
      <c r="R47" s="82"/>
      <c r="S47" s="82"/>
      <c r="T47" s="81"/>
      <c r="U47" s="82"/>
      <c r="V47" s="82"/>
      <c r="W47" s="81"/>
      <c r="X47" s="82"/>
      <c r="Y47" s="82"/>
      <c r="Z47" s="82"/>
      <c r="AA47" s="100">
        <v>52.090910000000001</v>
      </c>
      <c r="AB47" s="101">
        <v>52.090910000000001</v>
      </c>
      <c r="AC47" s="101">
        <v>2.331022263657121</v>
      </c>
    </row>
    <row r="48" spans="1:29" ht="15.75" customHeight="1" thickBot="1" x14ac:dyDescent="0.2">
      <c r="A48" s="1"/>
      <c r="B48" s="86" t="s">
        <v>469</v>
      </c>
      <c r="C48" s="87"/>
      <c r="D48" s="87"/>
      <c r="E48" s="87"/>
      <c r="F48" s="52">
        <v>1752.4570800000001</v>
      </c>
      <c r="G48" s="53">
        <v>1278.73505</v>
      </c>
      <c r="H48" s="54">
        <v>12.66432</v>
      </c>
      <c r="I48" s="54">
        <v>441.90254999999996</v>
      </c>
      <c r="J48" s="55">
        <v>19.155159999999999</v>
      </c>
      <c r="K48" s="52">
        <v>5.0776500000000002</v>
      </c>
      <c r="L48" s="52">
        <v>5.0776500000000002</v>
      </c>
      <c r="M48" s="52">
        <v>54.447279999999999</v>
      </c>
      <c r="N48" s="53">
        <v>27.06822</v>
      </c>
      <c r="O48" s="54">
        <v>13.455590000000001</v>
      </c>
      <c r="P48" s="55">
        <v>13.92347</v>
      </c>
      <c r="Q48" s="52">
        <v>287.8023</v>
      </c>
      <c r="R48" s="53">
        <v>264.96373</v>
      </c>
      <c r="S48" s="54">
        <v>22.838569999999997</v>
      </c>
      <c r="T48" s="52">
        <v>8.1727500000000006</v>
      </c>
      <c r="U48" s="53">
        <v>1.0952900000000001</v>
      </c>
      <c r="V48" s="55">
        <v>7.0774600000000003</v>
      </c>
      <c r="W48" s="52">
        <v>74.632959999999997</v>
      </c>
      <c r="X48" s="53">
        <v>24.78866</v>
      </c>
      <c r="Y48" s="54">
        <v>27.650850000000002</v>
      </c>
      <c r="Z48" s="55">
        <v>22.193449999999999</v>
      </c>
      <c r="AA48" s="56">
        <v>52.090910000000001</v>
      </c>
      <c r="AB48" s="89">
        <v>2234.68093</v>
      </c>
      <c r="AC48" s="64"/>
    </row>
    <row r="49" spans="1:29" ht="15.75" customHeight="1" thickBot="1" x14ac:dyDescent="0.2">
      <c r="A49" s="1"/>
      <c r="B49" s="229" t="s">
        <v>470</v>
      </c>
      <c r="C49" s="229"/>
      <c r="D49" s="229"/>
      <c r="E49" s="229"/>
      <c r="F49" s="46">
        <v>78.420908169650872</v>
      </c>
      <c r="G49" s="47">
        <v>57.222265283303777</v>
      </c>
      <c r="H49" s="48">
        <v>0.56671714650556404</v>
      </c>
      <c r="I49" s="48">
        <v>19.774749230083597</v>
      </c>
      <c r="J49" s="49">
        <v>0.8571765097579277</v>
      </c>
      <c r="K49" s="46">
        <v>0.22722035758366635</v>
      </c>
      <c r="L49" s="46">
        <v>0.22722035758366635</v>
      </c>
      <c r="M49" s="46">
        <v>2.4364677421756133</v>
      </c>
      <c r="N49" s="47">
        <v>1.2112789632119874</v>
      </c>
      <c r="O49" s="48">
        <v>0.60212578088273216</v>
      </c>
      <c r="P49" s="49">
        <v>0.62306299808089383</v>
      </c>
      <c r="Q49" s="46">
        <v>12.878899002373462</v>
      </c>
      <c r="R49" s="47">
        <v>11.856893144919798</v>
      </c>
      <c r="S49" s="48">
        <v>1.0220058574536632</v>
      </c>
      <c r="T49" s="46">
        <v>0.3657233518343937</v>
      </c>
      <c r="U49" s="47">
        <v>4.9013261145965929E-2</v>
      </c>
      <c r="V49" s="49">
        <v>0.3167100906884277</v>
      </c>
      <c r="W49" s="46">
        <v>3.3397591127248756</v>
      </c>
      <c r="X49" s="47">
        <v>1.1092706644254577</v>
      </c>
      <c r="Y49" s="48">
        <v>1.2373511416683545</v>
      </c>
      <c r="Z49" s="49">
        <v>0.99313730663106348</v>
      </c>
      <c r="AA49" s="50">
        <v>2.331022263657121</v>
      </c>
      <c r="AB49" s="51"/>
      <c r="AC49" s="102"/>
    </row>
    <row r="50" spans="1:29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</sheetData>
  <mergeCells count="6">
    <mergeCell ref="B49:E49"/>
    <mergeCell ref="AC3:AC5"/>
    <mergeCell ref="B5:D5"/>
    <mergeCell ref="E3:E4"/>
    <mergeCell ref="B1:F1"/>
    <mergeCell ref="B2:F2"/>
  </mergeCells>
  <pageMargins left="0.7" right="0.7" top="0.75" bottom="0.75" header="0.39" footer="0.39"/>
  <pageSetup paperSize="9" fitToWidth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3"/>
  <sheetViews>
    <sheetView topLeftCell="A2" workbookViewId="0">
      <selection activeCell="D6" sqref="D6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6640625" customWidth="1"/>
    <col min="4" max="4" width="23.1640625" customWidth="1"/>
    <col min="5" max="6" width="8.5" customWidth="1"/>
    <col min="7" max="10" width="7.33203125" customWidth="1"/>
    <col min="11" max="11" width="6" customWidth="1"/>
    <col min="12" max="13" width="7.33203125" customWidth="1"/>
    <col min="14" max="14" width="7.1640625" customWidth="1"/>
    <col min="15" max="15" width="6.33203125" customWidth="1"/>
    <col min="16" max="16" width="7.33203125" customWidth="1"/>
    <col min="17" max="17" width="8.83203125" customWidth="1"/>
    <col min="18" max="18" width="7.5" customWidth="1"/>
    <col min="19" max="19" width="7.1640625" customWidth="1"/>
    <col min="20" max="20" width="7.33203125" customWidth="1"/>
    <col min="21" max="22" width="6.33203125" customWidth="1"/>
    <col min="23" max="23" width="7.33203125" customWidth="1"/>
    <col min="24" max="24" width="6.5" customWidth="1"/>
    <col min="25" max="25" width="8.5" customWidth="1"/>
    <col min="26" max="26" width="7.33203125" customWidth="1"/>
  </cols>
  <sheetData>
    <row r="1" spans="1:26" ht="13.5" customHeight="1" x14ac:dyDescent="0.15">
      <c r="A1" s="1"/>
      <c r="B1" s="217" t="s">
        <v>471</v>
      </c>
      <c r="C1" s="217"/>
      <c r="D1" s="217"/>
      <c r="E1" s="2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Bot="1" x14ac:dyDescent="0.2">
      <c r="A3" s="1"/>
      <c r="B3" s="3"/>
      <c r="C3" s="4"/>
      <c r="D3" s="220" t="s">
        <v>472</v>
      </c>
      <c r="E3" s="5" t="s">
        <v>473</v>
      </c>
      <c r="F3" s="6"/>
      <c r="G3" s="6"/>
      <c r="H3" s="6"/>
      <c r="I3" s="6"/>
      <c r="J3" s="6"/>
      <c r="K3" s="6"/>
      <c r="L3" s="5" t="s">
        <v>474</v>
      </c>
      <c r="M3" s="6"/>
      <c r="N3" s="5" t="s">
        <v>475</v>
      </c>
      <c r="O3" s="6"/>
      <c r="P3" s="6"/>
      <c r="Q3" s="6"/>
      <c r="R3" s="6"/>
      <c r="S3" s="5" t="s">
        <v>476</v>
      </c>
      <c r="T3" s="5" t="s">
        <v>477</v>
      </c>
      <c r="U3" s="5" t="s">
        <v>478</v>
      </c>
      <c r="V3" s="6"/>
      <c r="W3" s="6"/>
      <c r="X3" s="7" t="s">
        <v>479</v>
      </c>
      <c r="Y3" s="8" t="s">
        <v>480</v>
      </c>
      <c r="Z3" s="221" t="s">
        <v>481</v>
      </c>
    </row>
    <row r="4" spans="1:26" ht="15.75" customHeight="1" thickBot="1" x14ac:dyDescent="0.2">
      <c r="A4" s="1"/>
      <c r="B4" s="9"/>
      <c r="C4" s="10"/>
      <c r="D4" s="220"/>
      <c r="E4" s="11"/>
      <c r="F4" s="12" t="s">
        <v>482</v>
      </c>
      <c r="G4" s="12"/>
      <c r="H4" s="12"/>
      <c r="I4" s="12"/>
      <c r="J4" s="12"/>
      <c r="K4" s="12" t="s">
        <v>483</v>
      </c>
      <c r="L4" s="11"/>
      <c r="M4" s="12" t="s">
        <v>484</v>
      </c>
      <c r="N4" s="11"/>
      <c r="O4" s="12" t="s">
        <v>485</v>
      </c>
      <c r="P4" s="12"/>
      <c r="Q4" s="12"/>
      <c r="R4" s="12" t="s">
        <v>486</v>
      </c>
      <c r="S4" s="11"/>
      <c r="T4" s="11"/>
      <c r="U4" s="11"/>
      <c r="V4" s="12" t="s">
        <v>487</v>
      </c>
      <c r="W4" s="12"/>
      <c r="X4" s="13"/>
      <c r="Y4" s="14"/>
      <c r="Z4" s="222"/>
    </row>
    <row r="5" spans="1:26" ht="15.75" customHeight="1" thickBot="1" x14ac:dyDescent="0.2">
      <c r="A5" s="1"/>
      <c r="B5" s="9"/>
      <c r="C5" s="10"/>
      <c r="D5" s="220"/>
      <c r="E5" s="11"/>
      <c r="F5" s="12"/>
      <c r="G5" s="12" t="s">
        <v>488</v>
      </c>
      <c r="H5" s="12" t="s">
        <v>489</v>
      </c>
      <c r="I5" s="12" t="s">
        <v>490</v>
      </c>
      <c r="J5" s="12" t="s">
        <v>491</v>
      </c>
      <c r="K5" s="12"/>
      <c r="L5" s="11"/>
      <c r="M5" s="12"/>
      <c r="N5" s="11"/>
      <c r="O5" s="12"/>
      <c r="P5" s="12" t="s">
        <v>492</v>
      </c>
      <c r="Q5" s="12" t="s">
        <v>493</v>
      </c>
      <c r="R5" s="12"/>
      <c r="S5" s="11"/>
      <c r="T5" s="11"/>
      <c r="U5" s="11"/>
      <c r="V5" s="12"/>
      <c r="W5" s="12" t="s">
        <v>494</v>
      </c>
      <c r="X5" s="13"/>
      <c r="Y5" s="14"/>
      <c r="Z5" s="222"/>
    </row>
    <row r="6" spans="1:26" ht="111.75" customHeight="1" x14ac:dyDescent="0.2">
      <c r="A6" s="1"/>
      <c r="B6" s="226" t="s">
        <v>495</v>
      </c>
      <c r="C6" s="226"/>
      <c r="D6" s="16" t="s">
        <v>496</v>
      </c>
      <c r="E6" s="17" t="s">
        <v>497</v>
      </c>
      <c r="F6" s="18" t="s">
        <v>498</v>
      </c>
      <c r="G6" s="18" t="s">
        <v>499</v>
      </c>
      <c r="H6" s="18" t="s">
        <v>500</v>
      </c>
      <c r="I6" s="18" t="s">
        <v>501</v>
      </c>
      <c r="J6" s="18" t="s">
        <v>502</v>
      </c>
      <c r="K6" s="18" t="s">
        <v>503</v>
      </c>
      <c r="L6" s="17" t="s">
        <v>504</v>
      </c>
      <c r="M6" s="18" t="s">
        <v>505</v>
      </c>
      <c r="N6" s="17" t="s">
        <v>506</v>
      </c>
      <c r="O6" s="18" t="s">
        <v>507</v>
      </c>
      <c r="P6" s="18" t="s">
        <v>508</v>
      </c>
      <c r="Q6" s="18" t="s">
        <v>509</v>
      </c>
      <c r="R6" s="18" t="s">
        <v>510</v>
      </c>
      <c r="S6" s="17" t="s">
        <v>511</v>
      </c>
      <c r="T6" s="17" t="s">
        <v>512</v>
      </c>
      <c r="U6" s="17" t="s">
        <v>513</v>
      </c>
      <c r="V6" s="18" t="s">
        <v>514</v>
      </c>
      <c r="W6" s="18" t="s">
        <v>515</v>
      </c>
      <c r="X6" s="19" t="s">
        <v>516</v>
      </c>
      <c r="Y6" s="14"/>
      <c r="Z6" s="222"/>
    </row>
    <row r="7" spans="1:26" ht="48" customHeight="1" x14ac:dyDescent="0.15">
      <c r="A7" s="1"/>
      <c r="B7" s="20" t="s">
        <v>517</v>
      </c>
      <c r="C7" s="21"/>
      <c r="D7" s="22" t="s">
        <v>518</v>
      </c>
      <c r="E7" s="23">
        <v>981.92787999999996</v>
      </c>
      <c r="F7" s="24">
        <v>977.18687</v>
      </c>
      <c r="G7" s="24">
        <v>384.28633000000002</v>
      </c>
      <c r="H7" s="24">
        <v>272.83402000000001</v>
      </c>
      <c r="I7" s="24">
        <v>123.78598</v>
      </c>
      <c r="J7" s="24">
        <v>196.28054</v>
      </c>
      <c r="K7" s="24">
        <v>4.7410100000000002</v>
      </c>
      <c r="L7" s="23"/>
      <c r="M7" s="24"/>
      <c r="N7" s="23"/>
      <c r="O7" s="24"/>
      <c r="P7" s="24"/>
      <c r="Q7" s="24"/>
      <c r="R7" s="24"/>
      <c r="S7" s="23"/>
      <c r="T7" s="23"/>
      <c r="U7" s="23"/>
      <c r="V7" s="24"/>
      <c r="W7" s="24"/>
      <c r="X7" s="25"/>
      <c r="Y7" s="26">
        <v>981.92787999999996</v>
      </c>
      <c r="Z7" s="26">
        <v>43.940405900001075</v>
      </c>
    </row>
    <row r="8" spans="1:26" ht="15.75" customHeight="1" x14ac:dyDescent="0.15">
      <c r="A8" s="1"/>
      <c r="B8" s="27"/>
      <c r="C8" s="2" t="s">
        <v>519</v>
      </c>
      <c r="D8" s="28" t="s">
        <v>520</v>
      </c>
      <c r="E8" s="29">
        <v>853.40089</v>
      </c>
      <c r="F8" s="30">
        <v>853.40089</v>
      </c>
      <c r="G8" s="30">
        <v>384.28633000000002</v>
      </c>
      <c r="H8" s="30">
        <v>272.83402000000001</v>
      </c>
      <c r="I8" s="30"/>
      <c r="J8" s="30">
        <v>196.28054</v>
      </c>
      <c r="K8" s="30"/>
      <c r="L8" s="29"/>
      <c r="M8" s="30"/>
      <c r="N8" s="29"/>
      <c r="O8" s="30"/>
      <c r="P8" s="30"/>
      <c r="Q8" s="30"/>
      <c r="R8" s="30"/>
      <c r="S8" s="29"/>
      <c r="T8" s="29"/>
      <c r="U8" s="29"/>
      <c r="V8" s="30"/>
      <c r="W8" s="30"/>
      <c r="X8" s="31"/>
      <c r="Y8" s="32">
        <v>853.40089</v>
      </c>
      <c r="Z8" s="32">
        <v>38.18893654595302</v>
      </c>
    </row>
    <row r="9" spans="1:26" ht="27" customHeight="1" x14ac:dyDescent="0.15">
      <c r="A9" s="1"/>
      <c r="B9" s="33"/>
      <c r="C9" s="34" t="s">
        <v>521</v>
      </c>
      <c r="D9" s="35" t="s">
        <v>522</v>
      </c>
      <c r="E9" s="36">
        <v>128.52698999999998</v>
      </c>
      <c r="F9" s="37">
        <v>123.78598</v>
      </c>
      <c r="G9" s="37"/>
      <c r="H9" s="37"/>
      <c r="I9" s="37">
        <v>123.78598</v>
      </c>
      <c r="J9" s="37"/>
      <c r="K9" s="37">
        <v>4.7410100000000002</v>
      </c>
      <c r="L9" s="36"/>
      <c r="M9" s="37"/>
      <c r="N9" s="36"/>
      <c r="O9" s="37"/>
      <c r="P9" s="37"/>
      <c r="Q9" s="37"/>
      <c r="R9" s="37"/>
      <c r="S9" s="36"/>
      <c r="T9" s="36"/>
      <c r="U9" s="36"/>
      <c r="V9" s="37"/>
      <c r="W9" s="37"/>
      <c r="X9" s="38"/>
      <c r="Y9" s="39">
        <v>128.52698999999998</v>
      </c>
      <c r="Z9" s="39">
        <v>5.7514693540480568</v>
      </c>
    </row>
    <row r="10" spans="1:26" ht="27" customHeight="1" x14ac:dyDescent="0.15">
      <c r="A10" s="1"/>
      <c r="B10" s="20" t="s">
        <v>523</v>
      </c>
      <c r="C10" s="21"/>
      <c r="D10" s="22" t="s">
        <v>524</v>
      </c>
      <c r="E10" s="41">
        <v>62.508150000000001</v>
      </c>
      <c r="F10" s="42">
        <v>62.508150000000001</v>
      </c>
      <c r="G10" s="42"/>
      <c r="H10" s="42">
        <v>61.809460000000001</v>
      </c>
      <c r="I10" s="42">
        <v>0.69869000000000003</v>
      </c>
      <c r="J10" s="42"/>
      <c r="K10" s="42"/>
      <c r="L10" s="41">
        <v>218.84129999999999</v>
      </c>
      <c r="M10" s="42">
        <v>218.84129999999999</v>
      </c>
      <c r="N10" s="41">
        <v>55.161180000000002</v>
      </c>
      <c r="O10" s="42">
        <v>23.72531</v>
      </c>
      <c r="P10" s="42">
        <v>16.167490000000001</v>
      </c>
      <c r="Q10" s="42">
        <v>7.5578200000000004</v>
      </c>
      <c r="R10" s="42">
        <v>31.435870000000001</v>
      </c>
      <c r="S10" s="41">
        <v>20.831869999999999</v>
      </c>
      <c r="T10" s="41"/>
      <c r="U10" s="41"/>
      <c r="V10" s="42"/>
      <c r="W10" s="42"/>
      <c r="X10" s="43">
        <v>48</v>
      </c>
      <c r="Y10" s="44">
        <v>405.34249999999997</v>
      </c>
      <c r="Z10" s="44">
        <v>18.138719086498678</v>
      </c>
    </row>
    <row r="11" spans="1:26" ht="27" customHeight="1" x14ac:dyDescent="0.15">
      <c r="A11" s="1"/>
      <c r="B11" s="27"/>
      <c r="C11" s="2" t="s">
        <v>525</v>
      </c>
      <c r="D11" s="28" t="s">
        <v>526</v>
      </c>
      <c r="E11" s="29">
        <v>57.713920000000002</v>
      </c>
      <c r="F11" s="30">
        <v>57.713920000000002</v>
      </c>
      <c r="G11" s="30"/>
      <c r="H11" s="30">
        <v>57.015230000000003</v>
      </c>
      <c r="I11" s="30">
        <v>0.69869000000000003</v>
      </c>
      <c r="J11" s="30"/>
      <c r="K11" s="30"/>
      <c r="L11" s="29">
        <v>218.84129999999999</v>
      </c>
      <c r="M11" s="30">
        <v>218.84129999999999</v>
      </c>
      <c r="N11" s="29">
        <v>16.167490000000001</v>
      </c>
      <c r="O11" s="30">
        <v>16.167490000000001</v>
      </c>
      <c r="P11" s="30">
        <v>16.167490000000001</v>
      </c>
      <c r="Q11" s="30"/>
      <c r="R11" s="30"/>
      <c r="S11" s="29"/>
      <c r="T11" s="29"/>
      <c r="U11" s="29"/>
      <c r="V11" s="30"/>
      <c r="W11" s="30"/>
      <c r="X11" s="31"/>
      <c r="Y11" s="32">
        <v>292.72270999999995</v>
      </c>
      <c r="Z11" s="32">
        <v>13.099082891452579</v>
      </c>
    </row>
    <row r="12" spans="1:26" ht="37.5" customHeight="1" x14ac:dyDescent="0.15">
      <c r="A12" s="1"/>
      <c r="B12" s="33"/>
      <c r="C12" s="34" t="s">
        <v>527</v>
      </c>
      <c r="D12" s="35" t="s">
        <v>528</v>
      </c>
      <c r="E12" s="36"/>
      <c r="F12" s="37"/>
      <c r="G12" s="37"/>
      <c r="H12" s="37"/>
      <c r="I12" s="37"/>
      <c r="J12" s="37"/>
      <c r="K12" s="37"/>
      <c r="L12" s="36"/>
      <c r="M12" s="37"/>
      <c r="N12" s="36"/>
      <c r="O12" s="37"/>
      <c r="P12" s="37"/>
      <c r="Q12" s="37"/>
      <c r="R12" s="37"/>
      <c r="S12" s="36">
        <v>20.831869999999999</v>
      </c>
      <c r="T12" s="36"/>
      <c r="U12" s="36"/>
      <c r="V12" s="37"/>
      <c r="W12" s="37"/>
      <c r="X12" s="38"/>
      <c r="Y12" s="39">
        <v>20.831869999999999</v>
      </c>
      <c r="Z12" s="39">
        <v>0.9322077945847258</v>
      </c>
    </row>
    <row r="13" spans="1:26" ht="15.75" customHeight="1" x14ac:dyDescent="0.15">
      <c r="A13" s="1"/>
      <c r="B13" s="33"/>
      <c r="C13" s="34" t="s">
        <v>529</v>
      </c>
      <c r="D13" s="35" t="s">
        <v>530</v>
      </c>
      <c r="E13" s="36">
        <v>4.7942299999999998</v>
      </c>
      <c r="F13" s="37">
        <v>4.7942299999999998</v>
      </c>
      <c r="G13" s="37"/>
      <c r="H13" s="37">
        <v>4.7942299999999998</v>
      </c>
      <c r="I13" s="37"/>
      <c r="J13" s="37"/>
      <c r="K13" s="37"/>
      <c r="L13" s="36"/>
      <c r="M13" s="37"/>
      <c r="N13" s="36">
        <v>14.441870000000002</v>
      </c>
      <c r="O13" s="37">
        <v>7.5578200000000004</v>
      </c>
      <c r="P13" s="37"/>
      <c r="Q13" s="37">
        <v>7.5578200000000004</v>
      </c>
      <c r="R13" s="37">
        <v>6.8840500000000002</v>
      </c>
      <c r="S13" s="36"/>
      <c r="T13" s="36"/>
      <c r="U13" s="36"/>
      <c r="V13" s="37"/>
      <c r="W13" s="37"/>
      <c r="X13" s="38"/>
      <c r="Y13" s="39">
        <v>19.2361</v>
      </c>
      <c r="Z13" s="39">
        <v>0.86079849564207367</v>
      </c>
    </row>
    <row r="14" spans="1:26" ht="27" customHeight="1" x14ac:dyDescent="0.15">
      <c r="A14" s="1"/>
      <c r="B14" s="33"/>
      <c r="C14" s="34" t="s">
        <v>531</v>
      </c>
      <c r="D14" s="35" t="s">
        <v>532</v>
      </c>
      <c r="E14" s="36"/>
      <c r="F14" s="37"/>
      <c r="G14" s="37"/>
      <c r="H14" s="37"/>
      <c r="I14" s="37"/>
      <c r="J14" s="37"/>
      <c r="K14" s="37"/>
      <c r="L14" s="36"/>
      <c r="M14" s="37"/>
      <c r="N14" s="36">
        <v>24.551819999999999</v>
      </c>
      <c r="O14" s="37"/>
      <c r="P14" s="37"/>
      <c r="Q14" s="37"/>
      <c r="R14" s="37">
        <v>24.551819999999999</v>
      </c>
      <c r="S14" s="36"/>
      <c r="T14" s="36"/>
      <c r="U14" s="36"/>
      <c r="V14" s="37"/>
      <c r="W14" s="37"/>
      <c r="X14" s="38">
        <v>48</v>
      </c>
      <c r="Y14" s="40">
        <v>72.551819999999992</v>
      </c>
      <c r="Z14" s="40">
        <v>3.2466299048192981</v>
      </c>
    </row>
    <row r="15" spans="1:26" ht="27" customHeight="1" x14ac:dyDescent="0.15">
      <c r="A15" s="1"/>
      <c r="B15" s="20" t="s">
        <v>533</v>
      </c>
      <c r="C15" s="21"/>
      <c r="D15" s="22" t="s">
        <v>534</v>
      </c>
      <c r="E15" s="41"/>
      <c r="F15" s="42"/>
      <c r="G15" s="42"/>
      <c r="H15" s="42"/>
      <c r="I15" s="42"/>
      <c r="J15" s="42"/>
      <c r="K15" s="42"/>
      <c r="L15" s="41"/>
      <c r="M15" s="42"/>
      <c r="N15" s="41"/>
      <c r="O15" s="42"/>
      <c r="P15" s="42"/>
      <c r="Q15" s="42"/>
      <c r="R15" s="42"/>
      <c r="S15" s="41"/>
      <c r="T15" s="41">
        <v>804.48576000000003</v>
      </c>
      <c r="U15" s="41"/>
      <c r="V15" s="42"/>
      <c r="W15" s="42"/>
      <c r="X15" s="43"/>
      <c r="Y15" s="44">
        <v>804.48576000000003</v>
      </c>
      <c r="Z15" s="44">
        <v>36.000027654954501</v>
      </c>
    </row>
    <row r="16" spans="1:26" ht="27" customHeight="1" x14ac:dyDescent="0.15">
      <c r="A16" s="1"/>
      <c r="B16" s="27"/>
      <c r="C16" s="2" t="s">
        <v>535</v>
      </c>
      <c r="D16" s="28" t="s">
        <v>536</v>
      </c>
      <c r="E16" s="29"/>
      <c r="F16" s="30"/>
      <c r="G16" s="30"/>
      <c r="H16" s="30"/>
      <c r="I16" s="30"/>
      <c r="J16" s="30"/>
      <c r="K16" s="30"/>
      <c r="L16" s="29"/>
      <c r="M16" s="30"/>
      <c r="N16" s="29"/>
      <c r="O16" s="30"/>
      <c r="P16" s="30"/>
      <c r="Q16" s="30"/>
      <c r="R16" s="30"/>
      <c r="S16" s="29"/>
      <c r="T16" s="29">
        <v>3.3140000000000001</v>
      </c>
      <c r="U16" s="29"/>
      <c r="V16" s="30"/>
      <c r="W16" s="30"/>
      <c r="X16" s="31"/>
      <c r="Y16" s="32">
        <v>3.3140000000000001</v>
      </c>
      <c r="Z16" s="32">
        <v>0.14829857479207489</v>
      </c>
    </row>
    <row r="17" spans="1:26" ht="27" customHeight="1" x14ac:dyDescent="0.15">
      <c r="A17" s="1"/>
      <c r="B17" s="33"/>
      <c r="C17" s="34" t="s">
        <v>537</v>
      </c>
      <c r="D17" s="35" t="s">
        <v>538</v>
      </c>
      <c r="E17" s="36"/>
      <c r="F17" s="37"/>
      <c r="G17" s="37"/>
      <c r="H17" s="37"/>
      <c r="I17" s="37"/>
      <c r="J17" s="37"/>
      <c r="K17" s="37"/>
      <c r="L17" s="36"/>
      <c r="M17" s="37"/>
      <c r="N17" s="36"/>
      <c r="O17" s="37"/>
      <c r="P17" s="37"/>
      <c r="Q17" s="37"/>
      <c r="R17" s="37"/>
      <c r="S17" s="36"/>
      <c r="T17" s="36">
        <v>25.038599999999999</v>
      </c>
      <c r="U17" s="36"/>
      <c r="V17" s="37"/>
      <c r="W17" s="37"/>
      <c r="X17" s="38"/>
      <c r="Y17" s="39">
        <v>25.038599999999999</v>
      </c>
      <c r="Z17" s="39">
        <v>1.1204552488801589</v>
      </c>
    </row>
    <row r="18" spans="1:26" ht="27" customHeight="1" x14ac:dyDescent="0.15">
      <c r="A18" s="1"/>
      <c r="B18" s="33"/>
      <c r="C18" s="34" t="s">
        <v>539</v>
      </c>
      <c r="D18" s="35" t="s">
        <v>540</v>
      </c>
      <c r="E18" s="36"/>
      <c r="F18" s="37"/>
      <c r="G18" s="37"/>
      <c r="H18" s="37"/>
      <c r="I18" s="37"/>
      <c r="J18" s="37"/>
      <c r="K18" s="37"/>
      <c r="L18" s="36"/>
      <c r="M18" s="37"/>
      <c r="N18" s="36"/>
      <c r="O18" s="37"/>
      <c r="P18" s="37"/>
      <c r="Q18" s="37"/>
      <c r="R18" s="37"/>
      <c r="S18" s="36"/>
      <c r="T18" s="36">
        <v>776.13315999999998</v>
      </c>
      <c r="U18" s="36"/>
      <c r="V18" s="37"/>
      <c r="W18" s="37"/>
      <c r="X18" s="38"/>
      <c r="Y18" s="40">
        <v>776.13315999999998</v>
      </c>
      <c r="Z18" s="40">
        <v>34.731273831282266</v>
      </c>
    </row>
    <row r="19" spans="1:26" ht="27" customHeight="1" x14ac:dyDescent="0.15">
      <c r="A19" s="1"/>
      <c r="B19" s="20" t="s">
        <v>541</v>
      </c>
      <c r="C19" s="21"/>
      <c r="D19" s="22" t="s">
        <v>542</v>
      </c>
      <c r="E19" s="41"/>
      <c r="F19" s="42"/>
      <c r="G19" s="42"/>
      <c r="H19" s="42"/>
      <c r="I19" s="42"/>
      <c r="J19" s="42"/>
      <c r="K19" s="42"/>
      <c r="L19" s="41"/>
      <c r="M19" s="42"/>
      <c r="N19" s="41"/>
      <c r="O19" s="42"/>
      <c r="P19" s="42"/>
      <c r="Q19" s="42"/>
      <c r="R19" s="42"/>
      <c r="S19" s="41">
        <v>26.885179999999998</v>
      </c>
      <c r="T19" s="41"/>
      <c r="U19" s="41">
        <v>16.039629999999999</v>
      </c>
      <c r="V19" s="42">
        <v>16.039629999999999</v>
      </c>
      <c r="W19" s="42">
        <v>16.039629999999999</v>
      </c>
      <c r="X19" s="43"/>
      <c r="Y19" s="44">
        <v>42.924809999999994</v>
      </c>
      <c r="Z19" s="44">
        <v>1.9208473585457464</v>
      </c>
    </row>
    <row r="20" spans="1:26" ht="27" customHeight="1" thickBot="1" x14ac:dyDescent="0.2">
      <c r="A20" s="1"/>
      <c r="B20" s="27"/>
      <c r="C20" s="2" t="s">
        <v>543</v>
      </c>
      <c r="D20" s="28" t="s">
        <v>544</v>
      </c>
      <c r="E20" s="29"/>
      <c r="F20" s="30"/>
      <c r="G20" s="30"/>
      <c r="H20" s="30"/>
      <c r="I20" s="30"/>
      <c r="J20" s="30"/>
      <c r="K20" s="30"/>
      <c r="L20" s="29"/>
      <c r="M20" s="30"/>
      <c r="N20" s="29"/>
      <c r="O20" s="30"/>
      <c r="P20" s="30"/>
      <c r="Q20" s="30"/>
      <c r="R20" s="30"/>
      <c r="S20" s="29">
        <v>26.885179999999998</v>
      </c>
      <c r="T20" s="29"/>
      <c r="U20" s="29">
        <v>16.039629999999999</v>
      </c>
      <c r="V20" s="30">
        <v>16.039629999999999</v>
      </c>
      <c r="W20" s="30">
        <v>16.039629999999999</v>
      </c>
      <c r="X20" s="31"/>
      <c r="Y20" s="32">
        <v>42.924809999999994</v>
      </c>
      <c r="Z20" s="32">
        <v>1.9208473585457464</v>
      </c>
    </row>
    <row r="21" spans="1:26" ht="15.75" customHeight="1" thickBot="1" x14ac:dyDescent="0.2">
      <c r="A21" s="1"/>
      <c r="B21" s="223" t="s">
        <v>545</v>
      </c>
      <c r="C21" s="223"/>
      <c r="D21" s="223"/>
      <c r="E21" s="46">
        <v>1044.4360299999998</v>
      </c>
      <c r="F21" s="47">
        <v>1039.6950200000001</v>
      </c>
      <c r="G21" s="48">
        <v>384.28633000000002</v>
      </c>
      <c r="H21" s="48">
        <v>334.64348000000001</v>
      </c>
      <c r="I21" s="48">
        <v>124.48466999999999</v>
      </c>
      <c r="J21" s="48">
        <v>196.28054</v>
      </c>
      <c r="K21" s="48">
        <v>4.7410100000000002</v>
      </c>
      <c r="L21" s="46">
        <v>218.84129999999999</v>
      </c>
      <c r="M21" s="46">
        <v>218.84129999999999</v>
      </c>
      <c r="N21" s="46">
        <v>55.161180000000002</v>
      </c>
      <c r="O21" s="47">
        <v>23.72531</v>
      </c>
      <c r="P21" s="48">
        <v>16.167490000000001</v>
      </c>
      <c r="Q21" s="48">
        <v>7.5578200000000004</v>
      </c>
      <c r="R21" s="49">
        <v>31.435870000000001</v>
      </c>
      <c r="S21" s="46">
        <v>47.71705</v>
      </c>
      <c r="T21" s="46">
        <v>804.48576000000003</v>
      </c>
      <c r="U21" s="46">
        <v>16.039629999999999</v>
      </c>
      <c r="V21" s="47">
        <v>16.039629999999999</v>
      </c>
      <c r="W21" s="49">
        <v>16.039629999999999</v>
      </c>
      <c r="X21" s="50">
        <v>48</v>
      </c>
      <c r="Y21" s="51">
        <v>2234.6809499999999</v>
      </c>
      <c r="Z21" s="51">
        <v>100</v>
      </c>
    </row>
    <row r="22" spans="1:26" ht="15.75" customHeight="1" thickBot="1" x14ac:dyDescent="0.2">
      <c r="A22" s="1"/>
      <c r="B22" s="219" t="s">
        <v>546</v>
      </c>
      <c r="C22" s="219"/>
      <c r="D22" s="219"/>
      <c r="E22" s="52">
        <v>46.737590437686407</v>
      </c>
      <c r="F22" s="53">
        <v>46.525434424990294</v>
      </c>
      <c r="G22" s="54">
        <v>17.196474064899512</v>
      </c>
      <c r="H22" s="54">
        <v>14.975000346246295</v>
      </c>
      <c r="I22" s="54">
        <v>5.5705791021308881</v>
      </c>
      <c r="J22" s="54">
        <v>8.7833809117135946</v>
      </c>
      <c r="K22" s="54">
        <v>0.21215601269613005</v>
      </c>
      <c r="L22" s="52">
        <v>9.7929550077383531</v>
      </c>
      <c r="M22" s="52">
        <v>9.7929550077383531</v>
      </c>
      <c r="N22" s="52">
        <v>2.4684141152230255</v>
      </c>
      <c r="O22" s="53">
        <v>1.0616866805975143</v>
      </c>
      <c r="P22" s="54">
        <v>0.72348090674867926</v>
      </c>
      <c r="Q22" s="54">
        <v>0.33820577384883516</v>
      </c>
      <c r="R22" s="55">
        <v>1.4067274346255112</v>
      </c>
      <c r="S22" s="52">
        <v>2.1352958685220815</v>
      </c>
      <c r="T22" s="52">
        <v>36.000027654954501</v>
      </c>
      <c r="U22" s="52">
        <v>0.71775928460839111</v>
      </c>
      <c r="V22" s="53">
        <v>0.71775928460839111</v>
      </c>
      <c r="W22" s="55">
        <v>0.71775928460839111</v>
      </c>
      <c r="X22" s="56">
        <v>2.1479576312672286</v>
      </c>
      <c r="Y22" s="51">
        <v>100</v>
      </c>
      <c r="Z22" s="51"/>
    </row>
    <row r="23" spans="1:26" ht="15.75" customHeight="1" x14ac:dyDescent="0.15">
      <c r="A23" s="1"/>
      <c r="B23" s="225" t="s">
        <v>547</v>
      </c>
      <c r="C23" s="225"/>
      <c r="D23" s="225" t="s">
        <v>1192</v>
      </c>
      <c r="E23" s="36"/>
      <c r="F23" s="37"/>
      <c r="G23" s="37"/>
      <c r="H23" s="37"/>
      <c r="I23" s="37"/>
      <c r="J23" s="37"/>
      <c r="K23" s="37"/>
      <c r="L23" s="36"/>
      <c r="M23" s="37"/>
      <c r="N23" s="36"/>
      <c r="O23" s="37"/>
      <c r="P23" s="37"/>
      <c r="Q23" s="37"/>
      <c r="R23" s="37"/>
      <c r="S23" s="36"/>
      <c r="T23" s="36"/>
      <c r="U23" s="36"/>
      <c r="V23" s="37"/>
      <c r="W23" s="37"/>
      <c r="X23" s="38"/>
      <c r="Y23" s="39" t="s">
        <v>1192</v>
      </c>
      <c r="Z23" s="39"/>
    </row>
    <row r="24" spans="1:26" ht="15.75" customHeight="1" x14ac:dyDescent="0.15">
      <c r="A24" s="1"/>
      <c r="B24" s="33"/>
      <c r="C24" s="218" t="s">
        <v>548</v>
      </c>
      <c r="D24" s="218" t="s">
        <v>1192</v>
      </c>
      <c r="E24" s="36">
        <v>1044.4360300000001</v>
      </c>
      <c r="F24" s="37">
        <v>1039.6950200000001</v>
      </c>
      <c r="G24" s="37">
        <v>384.28633000000002</v>
      </c>
      <c r="H24" s="37">
        <v>334.64347999999995</v>
      </c>
      <c r="I24" s="37">
        <v>124.48467000000001</v>
      </c>
      <c r="J24" s="37">
        <v>196.28054</v>
      </c>
      <c r="K24" s="37">
        <v>4.7410100000000002</v>
      </c>
      <c r="L24" s="36">
        <v>218.84129999999999</v>
      </c>
      <c r="M24" s="37">
        <v>218.84129999999999</v>
      </c>
      <c r="N24" s="36">
        <v>55.161190000000005</v>
      </c>
      <c r="O24" s="37">
        <v>23.72531</v>
      </c>
      <c r="P24" s="37">
        <v>16.167490000000001</v>
      </c>
      <c r="Q24" s="37">
        <v>7.5578200000000004</v>
      </c>
      <c r="R24" s="37">
        <v>31.435880000000001</v>
      </c>
      <c r="S24" s="36">
        <v>47.71705</v>
      </c>
      <c r="T24" s="36">
        <v>804.48576000000003</v>
      </c>
      <c r="U24" s="36">
        <v>16.039629999999999</v>
      </c>
      <c r="V24" s="37">
        <v>16.039629999999999</v>
      </c>
      <c r="W24" s="37">
        <v>16.039629999999999</v>
      </c>
      <c r="X24" s="38"/>
      <c r="Y24" s="57">
        <v>2186.6809600000006</v>
      </c>
      <c r="Z24" s="39"/>
    </row>
    <row r="25" spans="1:26" ht="27" customHeight="1" x14ac:dyDescent="0.15">
      <c r="A25" s="1"/>
      <c r="B25" s="33"/>
      <c r="C25" s="34" t="s">
        <v>549</v>
      </c>
      <c r="D25" s="35" t="s">
        <v>550</v>
      </c>
      <c r="E25" s="36">
        <v>1044.4360300000001</v>
      </c>
      <c r="F25" s="37">
        <v>1039.6950200000001</v>
      </c>
      <c r="G25" s="37">
        <v>384.28633000000002</v>
      </c>
      <c r="H25" s="37">
        <v>334.64347999999995</v>
      </c>
      <c r="I25" s="37">
        <v>124.48467000000001</v>
      </c>
      <c r="J25" s="37">
        <v>196.28054</v>
      </c>
      <c r="K25" s="37">
        <v>4.7410100000000002</v>
      </c>
      <c r="L25" s="36"/>
      <c r="M25" s="37"/>
      <c r="N25" s="36"/>
      <c r="O25" s="37"/>
      <c r="P25" s="37"/>
      <c r="Q25" s="37"/>
      <c r="R25" s="37"/>
      <c r="S25" s="36"/>
      <c r="T25" s="36"/>
      <c r="U25" s="36"/>
      <c r="V25" s="37"/>
      <c r="W25" s="37"/>
      <c r="X25" s="38"/>
      <c r="Y25" s="57">
        <v>1044.4360300000001</v>
      </c>
      <c r="Z25" s="39"/>
    </row>
    <row r="26" spans="1:26" ht="27" customHeight="1" x14ac:dyDescent="0.15">
      <c r="A26" s="1"/>
      <c r="B26" s="33"/>
      <c r="C26" s="34" t="s">
        <v>551</v>
      </c>
      <c r="D26" s="35" t="s">
        <v>552</v>
      </c>
      <c r="E26" s="36"/>
      <c r="F26" s="37"/>
      <c r="G26" s="37"/>
      <c r="H26" s="37"/>
      <c r="I26" s="37"/>
      <c r="J26" s="37"/>
      <c r="K26" s="37"/>
      <c r="L26" s="36">
        <v>218.84129999999999</v>
      </c>
      <c r="M26" s="37">
        <v>218.84129999999999</v>
      </c>
      <c r="N26" s="36">
        <v>55.161190000000005</v>
      </c>
      <c r="O26" s="37">
        <v>23.72531</v>
      </c>
      <c r="P26" s="37">
        <v>16.167490000000001</v>
      </c>
      <c r="Q26" s="37">
        <v>7.5578200000000004</v>
      </c>
      <c r="R26" s="37">
        <v>31.435880000000001</v>
      </c>
      <c r="S26" s="36"/>
      <c r="T26" s="36"/>
      <c r="U26" s="36"/>
      <c r="V26" s="37"/>
      <c r="W26" s="37"/>
      <c r="X26" s="38"/>
      <c r="Y26" s="57">
        <v>274.00248999999997</v>
      </c>
      <c r="Z26" s="39"/>
    </row>
    <row r="27" spans="1:26" ht="15.75" customHeight="1" x14ac:dyDescent="0.15">
      <c r="A27" s="1"/>
      <c r="B27" s="33"/>
      <c r="C27" s="34" t="s">
        <v>553</v>
      </c>
      <c r="D27" s="35" t="s">
        <v>554</v>
      </c>
      <c r="E27" s="36"/>
      <c r="F27" s="37"/>
      <c r="G27" s="37"/>
      <c r="H27" s="37"/>
      <c r="I27" s="37"/>
      <c r="J27" s="37"/>
      <c r="K27" s="37"/>
      <c r="L27" s="36"/>
      <c r="M27" s="37"/>
      <c r="N27" s="36"/>
      <c r="O27" s="37"/>
      <c r="P27" s="37"/>
      <c r="Q27" s="37"/>
      <c r="R27" s="37"/>
      <c r="S27" s="36"/>
      <c r="T27" s="36">
        <v>804.48576000000003</v>
      </c>
      <c r="U27" s="36"/>
      <c r="V27" s="37"/>
      <c r="W27" s="37"/>
      <c r="X27" s="38"/>
      <c r="Y27" s="57">
        <v>804.48576000000003</v>
      </c>
      <c r="Z27" s="39"/>
    </row>
    <row r="28" spans="1:26" ht="37.5" customHeight="1" x14ac:dyDescent="0.15">
      <c r="A28" s="1"/>
      <c r="B28" s="33"/>
      <c r="C28" s="34" t="s">
        <v>555</v>
      </c>
      <c r="D28" s="35" t="s">
        <v>556</v>
      </c>
      <c r="E28" s="36"/>
      <c r="F28" s="37"/>
      <c r="G28" s="37"/>
      <c r="H28" s="37"/>
      <c r="I28" s="37"/>
      <c r="J28" s="37"/>
      <c r="K28" s="37"/>
      <c r="L28" s="36"/>
      <c r="M28" s="37"/>
      <c r="N28" s="36"/>
      <c r="O28" s="37"/>
      <c r="P28" s="37"/>
      <c r="Q28" s="37"/>
      <c r="R28" s="37"/>
      <c r="S28" s="36">
        <v>47.71705</v>
      </c>
      <c r="T28" s="36"/>
      <c r="U28" s="36"/>
      <c r="V28" s="37"/>
      <c r="W28" s="37"/>
      <c r="X28" s="38"/>
      <c r="Y28" s="57">
        <v>47.71705</v>
      </c>
      <c r="Z28" s="39"/>
    </row>
    <row r="29" spans="1:26" ht="27" customHeight="1" x14ac:dyDescent="0.15">
      <c r="A29" s="1"/>
      <c r="B29" s="33"/>
      <c r="C29" s="34" t="s">
        <v>557</v>
      </c>
      <c r="D29" s="35" t="s">
        <v>558</v>
      </c>
      <c r="E29" s="36"/>
      <c r="F29" s="37"/>
      <c r="G29" s="37"/>
      <c r="H29" s="37"/>
      <c r="I29" s="37"/>
      <c r="J29" s="37"/>
      <c r="K29" s="37"/>
      <c r="L29" s="36"/>
      <c r="M29" s="37"/>
      <c r="N29" s="36"/>
      <c r="O29" s="37"/>
      <c r="P29" s="37"/>
      <c r="Q29" s="37"/>
      <c r="R29" s="37"/>
      <c r="S29" s="36"/>
      <c r="T29" s="36"/>
      <c r="U29" s="36">
        <v>16.039629999999999</v>
      </c>
      <c r="V29" s="37">
        <v>16.039629999999999</v>
      </c>
      <c r="W29" s="37">
        <v>16.039629999999999</v>
      </c>
      <c r="X29" s="38"/>
      <c r="Y29" s="57">
        <v>16.039629999999999</v>
      </c>
      <c r="Z29" s="39"/>
    </row>
    <row r="30" spans="1:26" ht="15.75" customHeight="1" x14ac:dyDescent="0.15">
      <c r="A30" s="1"/>
      <c r="B30" s="33"/>
      <c r="C30" s="218" t="s">
        <v>559</v>
      </c>
      <c r="D30" s="218" t="s">
        <v>1192</v>
      </c>
      <c r="E30" s="36">
        <v>1039.6417999999999</v>
      </c>
      <c r="F30" s="37">
        <v>1034.9007899999999</v>
      </c>
      <c r="G30" s="37">
        <v>384.28633000000002</v>
      </c>
      <c r="H30" s="37">
        <v>329.84924999999998</v>
      </c>
      <c r="I30" s="37">
        <v>124.48466999999999</v>
      </c>
      <c r="J30" s="37">
        <v>196.28054</v>
      </c>
      <c r="K30" s="37">
        <v>4.7410100000000002</v>
      </c>
      <c r="L30" s="36">
        <v>218.84129999999999</v>
      </c>
      <c r="M30" s="37">
        <v>218.84129999999999</v>
      </c>
      <c r="N30" s="36">
        <v>16.167490000000001</v>
      </c>
      <c r="O30" s="37">
        <v>16.167490000000001</v>
      </c>
      <c r="P30" s="37">
        <v>16.167490000000001</v>
      </c>
      <c r="Q30" s="37"/>
      <c r="R30" s="37"/>
      <c r="S30" s="36"/>
      <c r="T30" s="36">
        <v>25.038599999999999</v>
      </c>
      <c r="U30" s="36"/>
      <c r="V30" s="37"/>
      <c r="W30" s="37"/>
      <c r="X30" s="38"/>
      <c r="Y30" s="57">
        <v>1299.6891900000001</v>
      </c>
      <c r="Z30" s="39"/>
    </row>
    <row r="31" spans="1:26" ht="59.25" customHeight="1" x14ac:dyDescent="0.15">
      <c r="A31" s="1"/>
      <c r="B31" s="33"/>
      <c r="C31" s="34" t="s">
        <v>560</v>
      </c>
      <c r="D31" s="35" t="s">
        <v>561</v>
      </c>
      <c r="E31" s="36">
        <v>981.92787999999996</v>
      </c>
      <c r="F31" s="37">
        <v>977.18687</v>
      </c>
      <c r="G31" s="37">
        <v>384.28633000000002</v>
      </c>
      <c r="H31" s="37">
        <v>272.83402000000001</v>
      </c>
      <c r="I31" s="37">
        <v>123.78598</v>
      </c>
      <c r="J31" s="37">
        <v>196.28054</v>
      </c>
      <c r="K31" s="37">
        <v>4.7410100000000002</v>
      </c>
      <c r="L31" s="36"/>
      <c r="M31" s="37"/>
      <c r="N31" s="36"/>
      <c r="O31" s="37"/>
      <c r="P31" s="37"/>
      <c r="Q31" s="37"/>
      <c r="R31" s="37"/>
      <c r="S31" s="36"/>
      <c r="T31" s="36">
        <v>22.001729999999998</v>
      </c>
      <c r="U31" s="36"/>
      <c r="V31" s="37"/>
      <c r="W31" s="37"/>
      <c r="X31" s="38"/>
      <c r="Y31" s="57">
        <v>1003.9296099999999</v>
      </c>
      <c r="Z31" s="39"/>
    </row>
    <row r="32" spans="1:26" ht="37.5" customHeight="1" thickBot="1" x14ac:dyDescent="0.2">
      <c r="A32" s="1"/>
      <c r="B32" s="58"/>
      <c r="C32" s="59" t="s">
        <v>562</v>
      </c>
      <c r="D32" s="60" t="s">
        <v>563</v>
      </c>
      <c r="E32" s="61">
        <v>57.713920000000002</v>
      </c>
      <c r="F32" s="62">
        <v>57.713920000000002</v>
      </c>
      <c r="G32" s="62"/>
      <c r="H32" s="62">
        <v>57.015230000000003</v>
      </c>
      <c r="I32" s="62">
        <v>0.69869000000000003</v>
      </c>
      <c r="J32" s="62"/>
      <c r="K32" s="62"/>
      <c r="L32" s="61">
        <v>218.84129999999999</v>
      </c>
      <c r="M32" s="62">
        <v>218.84129999999999</v>
      </c>
      <c r="N32" s="61">
        <v>16.167490000000001</v>
      </c>
      <c r="O32" s="62">
        <v>16.167490000000001</v>
      </c>
      <c r="P32" s="62">
        <v>16.167490000000001</v>
      </c>
      <c r="Q32" s="62"/>
      <c r="R32" s="62"/>
      <c r="S32" s="61"/>
      <c r="T32" s="61">
        <v>3.03687</v>
      </c>
      <c r="U32" s="61"/>
      <c r="V32" s="62"/>
      <c r="W32" s="62"/>
      <c r="X32" s="63"/>
      <c r="Y32" s="64">
        <v>295.75957999999997</v>
      </c>
      <c r="Z32" s="45"/>
    </row>
    <row r="33" spans="1:26" ht="13.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mergeCells count="10">
    <mergeCell ref="Z3:Z6"/>
    <mergeCell ref="C30:D30"/>
    <mergeCell ref="B22:D22"/>
    <mergeCell ref="B23:D23"/>
    <mergeCell ref="B1:E1"/>
    <mergeCell ref="C24:D24"/>
    <mergeCell ref="B21:D21"/>
    <mergeCell ref="B2:E2"/>
    <mergeCell ref="D3:D5"/>
    <mergeCell ref="B6:C6"/>
  </mergeCells>
  <pageMargins left="0.7" right="0.7" top="0.75" bottom="0.75" header="0.39" footer="0.39"/>
  <pageSetup paperSize="9" fitToWidth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1"/>
  <sheetViews>
    <sheetView workbookViewId="0">
      <selection activeCell="G2" sqref="G2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83203125" customWidth="1"/>
    <col min="4" max="4" width="9.1640625" customWidth="1"/>
    <col min="5" max="5" width="12.5" customWidth="1"/>
    <col min="6" max="14" width="7.33203125" customWidth="1"/>
    <col min="15" max="15" width="8.83203125" customWidth="1"/>
    <col min="16" max="16" width="6.33203125" customWidth="1"/>
    <col min="17" max="17" width="5.5" customWidth="1"/>
    <col min="18" max="18" width="6" customWidth="1"/>
    <col min="19" max="19" width="7.33203125" customWidth="1"/>
    <col min="20" max="20" width="8.5" customWidth="1"/>
    <col min="21" max="21" width="6.33203125" customWidth="1"/>
  </cols>
  <sheetData>
    <row r="1" spans="1:21" ht="13.5" customHeight="1" x14ac:dyDescent="0.15">
      <c r="A1" s="1"/>
      <c r="B1" s="217" t="s">
        <v>564</v>
      </c>
      <c r="C1" s="217"/>
      <c r="D1" s="217"/>
      <c r="E1" s="217"/>
      <c r="F1" s="2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 thickBot="1" x14ac:dyDescent="0.2">
      <c r="A3" s="1"/>
      <c r="B3" s="3"/>
      <c r="C3" s="4"/>
      <c r="D3" s="4"/>
      <c r="E3" s="220" t="s">
        <v>565</v>
      </c>
      <c r="F3" s="5" t="s">
        <v>566</v>
      </c>
      <c r="G3" s="6"/>
      <c r="H3" s="5" t="s">
        <v>567</v>
      </c>
      <c r="I3" s="6"/>
      <c r="J3" s="6"/>
      <c r="K3" s="6"/>
      <c r="L3" s="6"/>
      <c r="M3" s="6"/>
      <c r="N3" s="6"/>
      <c r="O3" s="6"/>
      <c r="P3" s="6"/>
      <c r="Q3" s="5" t="s">
        <v>568</v>
      </c>
      <c r="R3" s="6"/>
      <c r="S3" s="7" t="s">
        <v>569</v>
      </c>
      <c r="T3" s="8" t="s">
        <v>570</v>
      </c>
      <c r="U3" s="221" t="s">
        <v>571</v>
      </c>
    </row>
    <row r="4" spans="1:21" ht="15.75" customHeight="1" thickBot="1" x14ac:dyDescent="0.2">
      <c r="A4" s="1"/>
      <c r="B4" s="9"/>
      <c r="C4" s="10"/>
      <c r="D4" s="10"/>
      <c r="E4" s="220"/>
      <c r="F4" s="11"/>
      <c r="G4" s="12" t="s">
        <v>572</v>
      </c>
      <c r="H4" s="11"/>
      <c r="I4" s="12" t="s">
        <v>573</v>
      </c>
      <c r="J4" s="12"/>
      <c r="K4" s="12"/>
      <c r="L4" s="12" t="s">
        <v>574</v>
      </c>
      <c r="M4" s="12"/>
      <c r="N4" s="12"/>
      <c r="O4" s="12"/>
      <c r="P4" s="12" t="s">
        <v>575</v>
      </c>
      <c r="Q4" s="11"/>
      <c r="R4" s="12" t="s">
        <v>576</v>
      </c>
      <c r="S4" s="13"/>
      <c r="T4" s="14"/>
      <c r="U4" s="222"/>
    </row>
    <row r="5" spans="1:21" ht="15.75" customHeight="1" thickBot="1" x14ac:dyDescent="0.2">
      <c r="A5" s="1"/>
      <c r="B5" s="9"/>
      <c r="C5" s="10"/>
      <c r="D5" s="10"/>
      <c r="E5" s="220"/>
      <c r="F5" s="11"/>
      <c r="G5" s="12"/>
      <c r="H5" s="11"/>
      <c r="I5" s="12"/>
      <c r="J5" s="12" t="s">
        <v>577</v>
      </c>
      <c r="K5" s="12" t="s">
        <v>578</v>
      </c>
      <c r="L5" s="12"/>
      <c r="M5" s="12" t="s">
        <v>579</v>
      </c>
      <c r="N5" s="12" t="s">
        <v>580</v>
      </c>
      <c r="O5" s="12" t="s">
        <v>581</v>
      </c>
      <c r="P5" s="12"/>
      <c r="Q5" s="11"/>
      <c r="R5" s="12"/>
      <c r="S5" s="13"/>
      <c r="T5" s="14"/>
      <c r="U5" s="222"/>
    </row>
    <row r="6" spans="1:21" ht="87" customHeight="1" x14ac:dyDescent="0.2">
      <c r="A6" s="1"/>
      <c r="B6" s="226" t="s">
        <v>582</v>
      </c>
      <c r="C6" s="226"/>
      <c r="D6" s="226"/>
      <c r="E6" s="16" t="s">
        <v>583</v>
      </c>
      <c r="F6" s="17" t="s">
        <v>584</v>
      </c>
      <c r="G6" s="18" t="s">
        <v>585</v>
      </c>
      <c r="H6" s="17" t="s">
        <v>586</v>
      </c>
      <c r="I6" s="18" t="s">
        <v>587</v>
      </c>
      <c r="J6" s="18" t="s">
        <v>588</v>
      </c>
      <c r="K6" s="18" t="s">
        <v>589</v>
      </c>
      <c r="L6" s="18" t="s">
        <v>590</v>
      </c>
      <c r="M6" s="18" t="s">
        <v>591</v>
      </c>
      <c r="N6" s="18" t="s">
        <v>592</v>
      </c>
      <c r="O6" s="18" t="s">
        <v>593</v>
      </c>
      <c r="P6" s="18" t="s">
        <v>594</v>
      </c>
      <c r="Q6" s="17" t="s">
        <v>595</v>
      </c>
      <c r="R6" s="18" t="s">
        <v>596</v>
      </c>
      <c r="S6" s="19" t="s">
        <v>597</v>
      </c>
      <c r="T6" s="14"/>
      <c r="U6" s="222"/>
    </row>
    <row r="7" spans="1:21" ht="15.75" customHeight="1" x14ac:dyDescent="0.15">
      <c r="A7" s="1"/>
      <c r="B7" s="20" t="s">
        <v>598</v>
      </c>
      <c r="C7" s="21"/>
      <c r="D7" s="21"/>
      <c r="E7" s="22" t="s">
        <v>599</v>
      </c>
      <c r="F7" s="23">
        <v>545.25247000000002</v>
      </c>
      <c r="G7" s="24">
        <v>545.25247000000002</v>
      </c>
      <c r="H7" s="23">
        <v>326.83190000000002</v>
      </c>
      <c r="I7" s="24">
        <v>210.70599000000001</v>
      </c>
      <c r="J7" s="24">
        <v>153.58726000000001</v>
      </c>
      <c r="K7" s="24">
        <v>57.118729999999999</v>
      </c>
      <c r="L7" s="24">
        <v>90.785770000000014</v>
      </c>
      <c r="M7" s="24">
        <v>4.3351200000000008</v>
      </c>
      <c r="N7" s="24"/>
      <c r="O7" s="24">
        <v>86.45065000000001</v>
      </c>
      <c r="P7" s="24">
        <v>25.340140000000002</v>
      </c>
      <c r="Q7" s="23">
        <v>1.55084</v>
      </c>
      <c r="R7" s="24">
        <v>1.55084</v>
      </c>
      <c r="S7" s="25">
        <v>417.76420000000002</v>
      </c>
      <c r="T7" s="26">
        <v>1291.39941</v>
      </c>
      <c r="U7" s="26">
        <v>57.788981633768103</v>
      </c>
    </row>
    <row r="8" spans="1:21" ht="27" customHeight="1" x14ac:dyDescent="0.15">
      <c r="A8" s="1"/>
      <c r="B8" s="27"/>
      <c r="C8" s="2" t="s">
        <v>600</v>
      </c>
      <c r="D8" s="2"/>
      <c r="E8" s="28" t="s">
        <v>601</v>
      </c>
      <c r="F8" s="29">
        <v>84.407599999999988</v>
      </c>
      <c r="G8" s="30">
        <v>84.407599999999988</v>
      </c>
      <c r="H8" s="29">
        <v>77.091440000000006</v>
      </c>
      <c r="I8" s="30">
        <v>58.300699999999999</v>
      </c>
      <c r="J8" s="30">
        <v>33.206060000000001</v>
      </c>
      <c r="K8" s="30">
        <v>25.094639999999998</v>
      </c>
      <c r="L8" s="30">
        <v>15.0182</v>
      </c>
      <c r="M8" s="30">
        <v>1.5719999999999998E-2</v>
      </c>
      <c r="N8" s="30"/>
      <c r="O8" s="30">
        <v>15.00248</v>
      </c>
      <c r="P8" s="30">
        <v>3.7725400000000002</v>
      </c>
      <c r="Q8" s="29">
        <v>0.11889000000000001</v>
      </c>
      <c r="R8" s="30">
        <v>0.11889000000000001</v>
      </c>
      <c r="S8" s="31">
        <v>1.149E-2</v>
      </c>
      <c r="T8" s="32">
        <v>161.62941999999998</v>
      </c>
      <c r="U8" s="32">
        <v>7.2327736187029767</v>
      </c>
    </row>
    <row r="9" spans="1:21" ht="27" customHeight="1" x14ac:dyDescent="0.15">
      <c r="A9" s="1"/>
      <c r="B9" s="33"/>
      <c r="C9" s="34"/>
      <c r="D9" s="34" t="s">
        <v>602</v>
      </c>
      <c r="E9" s="35" t="s">
        <v>603</v>
      </c>
      <c r="F9" s="36">
        <v>74.510719999999992</v>
      </c>
      <c r="G9" s="37">
        <v>74.510719999999992</v>
      </c>
      <c r="H9" s="36">
        <v>61.576229999999995</v>
      </c>
      <c r="I9" s="37">
        <v>46.987960000000001</v>
      </c>
      <c r="J9" s="37">
        <v>27.27027</v>
      </c>
      <c r="K9" s="37">
        <v>19.717689999999997</v>
      </c>
      <c r="L9" s="37">
        <v>10.89545</v>
      </c>
      <c r="M9" s="37">
        <v>1.5719999999999998E-2</v>
      </c>
      <c r="N9" s="37"/>
      <c r="O9" s="37">
        <v>10.87973</v>
      </c>
      <c r="P9" s="37">
        <v>3.6928200000000002</v>
      </c>
      <c r="Q9" s="36">
        <v>0.10884000000000001</v>
      </c>
      <c r="R9" s="37">
        <v>0.10884000000000001</v>
      </c>
      <c r="S9" s="38">
        <v>1.149E-2</v>
      </c>
      <c r="T9" s="39">
        <v>136.20728</v>
      </c>
      <c r="U9" s="39">
        <v>6.0951553340925795</v>
      </c>
    </row>
    <row r="10" spans="1:21" ht="15.75" customHeight="1" x14ac:dyDescent="0.15">
      <c r="A10" s="1"/>
      <c r="B10" s="33"/>
      <c r="C10" s="34"/>
      <c r="D10" s="34" t="s">
        <v>604</v>
      </c>
      <c r="E10" s="35" t="s">
        <v>605</v>
      </c>
      <c r="F10" s="36">
        <v>9.8968799999999995</v>
      </c>
      <c r="G10" s="37">
        <v>9.8968799999999995</v>
      </c>
      <c r="H10" s="36">
        <v>15.51521</v>
      </c>
      <c r="I10" s="37">
        <v>11.31274</v>
      </c>
      <c r="J10" s="37">
        <v>5.9357899999999999</v>
      </c>
      <c r="K10" s="37">
        <v>5.3769499999999999</v>
      </c>
      <c r="L10" s="37">
        <v>4.1227499999999999</v>
      </c>
      <c r="M10" s="37"/>
      <c r="N10" s="37"/>
      <c r="O10" s="37">
        <v>4.1227499999999999</v>
      </c>
      <c r="P10" s="37">
        <v>7.9719999999999999E-2</v>
      </c>
      <c r="Q10" s="36">
        <v>1.005E-2</v>
      </c>
      <c r="R10" s="37">
        <v>1.005E-2</v>
      </c>
      <c r="S10" s="38"/>
      <c r="T10" s="39">
        <v>25.422139999999999</v>
      </c>
      <c r="U10" s="39">
        <v>1.137618284610399</v>
      </c>
    </row>
    <row r="11" spans="1:21" ht="59.25" customHeight="1" x14ac:dyDescent="0.15">
      <c r="A11" s="1"/>
      <c r="B11" s="33"/>
      <c r="C11" s="34" t="s">
        <v>606</v>
      </c>
      <c r="D11" s="34"/>
      <c r="E11" s="35" t="s">
        <v>607</v>
      </c>
      <c r="F11" s="36">
        <v>45.206189999999999</v>
      </c>
      <c r="G11" s="37">
        <v>45.206189999999999</v>
      </c>
      <c r="H11" s="36">
        <v>78.313680000000005</v>
      </c>
      <c r="I11" s="37">
        <v>62.586489999999998</v>
      </c>
      <c r="J11" s="37">
        <v>50.027209999999997</v>
      </c>
      <c r="K11" s="37">
        <v>12.559279999999999</v>
      </c>
      <c r="L11" s="37">
        <v>13.49105</v>
      </c>
      <c r="M11" s="37">
        <v>3.33047</v>
      </c>
      <c r="N11" s="37"/>
      <c r="O11" s="37">
        <v>10.16058</v>
      </c>
      <c r="P11" s="37">
        <v>2.2361399999999998</v>
      </c>
      <c r="Q11" s="36">
        <v>1.4319500000000001</v>
      </c>
      <c r="R11" s="37">
        <v>1.4319500000000001</v>
      </c>
      <c r="S11" s="38">
        <v>0.37746000000000002</v>
      </c>
      <c r="T11" s="39">
        <v>125.32928</v>
      </c>
      <c r="U11" s="39">
        <v>5.6083744533330551</v>
      </c>
    </row>
    <row r="12" spans="1:21" ht="15.75" customHeight="1" x14ac:dyDescent="0.15">
      <c r="A12" s="1"/>
      <c r="B12" s="33"/>
      <c r="C12" s="34" t="s">
        <v>608</v>
      </c>
      <c r="D12" s="34"/>
      <c r="E12" s="35" t="s">
        <v>609</v>
      </c>
      <c r="F12" s="36">
        <v>219.45281</v>
      </c>
      <c r="G12" s="37">
        <v>219.45281</v>
      </c>
      <c r="H12" s="36">
        <v>104.22925000000001</v>
      </c>
      <c r="I12" s="37">
        <v>38.169319999999999</v>
      </c>
      <c r="J12" s="37">
        <v>37.337829999999997</v>
      </c>
      <c r="K12" s="37">
        <v>0.83148999999999995</v>
      </c>
      <c r="L12" s="37">
        <v>48.327469999999998</v>
      </c>
      <c r="M12" s="37">
        <v>0.79296999999999995</v>
      </c>
      <c r="N12" s="37"/>
      <c r="O12" s="37">
        <v>47.534500000000001</v>
      </c>
      <c r="P12" s="37">
        <v>17.73246</v>
      </c>
      <c r="Q12" s="36"/>
      <c r="R12" s="37"/>
      <c r="S12" s="38"/>
      <c r="T12" s="39">
        <v>323.68205999999998</v>
      </c>
      <c r="U12" s="39">
        <v>14.484485958159315</v>
      </c>
    </row>
    <row r="13" spans="1:21" ht="15.75" customHeight="1" x14ac:dyDescent="0.15">
      <c r="A13" s="1"/>
      <c r="B13" s="33"/>
      <c r="C13" s="34" t="s">
        <v>610</v>
      </c>
      <c r="D13" s="34"/>
      <c r="E13" s="35" t="s">
        <v>611</v>
      </c>
      <c r="F13" s="36">
        <v>196.18586999999999</v>
      </c>
      <c r="G13" s="37">
        <v>196.18586999999999</v>
      </c>
      <c r="H13" s="36">
        <v>67.19753</v>
      </c>
      <c r="I13" s="37">
        <v>51.649479999999997</v>
      </c>
      <c r="J13" s="37">
        <v>33.016159999999999</v>
      </c>
      <c r="K13" s="37">
        <v>18.633320000000001</v>
      </c>
      <c r="L13" s="37">
        <v>13.94905</v>
      </c>
      <c r="M13" s="37">
        <v>0.19596</v>
      </c>
      <c r="N13" s="37"/>
      <c r="O13" s="37">
        <v>13.75309</v>
      </c>
      <c r="P13" s="37">
        <v>1.599</v>
      </c>
      <c r="Q13" s="36"/>
      <c r="R13" s="37"/>
      <c r="S13" s="38"/>
      <c r="T13" s="39">
        <v>263.38339999999999</v>
      </c>
      <c r="U13" s="39">
        <v>11.78617424429472</v>
      </c>
    </row>
    <row r="14" spans="1:21" ht="27" customHeight="1" x14ac:dyDescent="0.15">
      <c r="A14" s="1"/>
      <c r="B14" s="33"/>
      <c r="C14" s="34" t="s">
        <v>612</v>
      </c>
      <c r="D14" s="34"/>
      <c r="E14" s="35" t="s">
        <v>613</v>
      </c>
      <c r="F14" s="36"/>
      <c r="G14" s="37"/>
      <c r="H14" s="36"/>
      <c r="I14" s="37"/>
      <c r="J14" s="37"/>
      <c r="K14" s="37"/>
      <c r="L14" s="37"/>
      <c r="M14" s="37"/>
      <c r="N14" s="37"/>
      <c r="O14" s="37"/>
      <c r="P14" s="37"/>
      <c r="Q14" s="36"/>
      <c r="R14" s="37"/>
      <c r="S14" s="38">
        <v>397.94824</v>
      </c>
      <c r="T14" s="39">
        <v>397.94824</v>
      </c>
      <c r="U14" s="39">
        <v>17.807831840770579</v>
      </c>
    </row>
    <row r="15" spans="1:21" ht="37.5" customHeight="1" x14ac:dyDescent="0.15">
      <c r="A15" s="1"/>
      <c r="B15" s="33"/>
      <c r="C15" s="34" t="s">
        <v>614</v>
      </c>
      <c r="D15" s="34"/>
      <c r="E15" s="35" t="s">
        <v>615</v>
      </c>
      <c r="F15" s="36"/>
      <c r="G15" s="37"/>
      <c r="H15" s="36"/>
      <c r="I15" s="37"/>
      <c r="J15" s="37"/>
      <c r="K15" s="37"/>
      <c r="L15" s="37"/>
      <c r="M15" s="37"/>
      <c r="N15" s="37"/>
      <c r="O15" s="37"/>
      <c r="P15" s="37"/>
      <c r="Q15" s="36"/>
      <c r="R15" s="37"/>
      <c r="S15" s="38">
        <v>19.427009999999999</v>
      </c>
      <c r="T15" s="40">
        <v>19.427009999999999</v>
      </c>
      <c r="U15" s="40">
        <v>0.86934151850745334</v>
      </c>
    </row>
    <row r="16" spans="1:21" ht="37.5" customHeight="1" x14ac:dyDescent="0.15">
      <c r="A16" s="1"/>
      <c r="B16" s="20" t="s">
        <v>616</v>
      </c>
      <c r="C16" s="21"/>
      <c r="D16" s="21"/>
      <c r="E16" s="22" t="s">
        <v>617</v>
      </c>
      <c r="F16" s="23">
        <v>3.2469299999999999</v>
      </c>
      <c r="G16" s="24">
        <v>3.2469299999999999</v>
      </c>
      <c r="H16" s="23">
        <v>1.7297300000000002</v>
      </c>
      <c r="I16" s="24">
        <v>4.15E-3</v>
      </c>
      <c r="J16" s="24">
        <v>4.15E-3</v>
      </c>
      <c r="K16" s="24"/>
      <c r="L16" s="24">
        <v>1.7250300000000001</v>
      </c>
      <c r="M16" s="24"/>
      <c r="N16" s="24"/>
      <c r="O16" s="24">
        <v>1.7250300000000001</v>
      </c>
      <c r="P16" s="24">
        <v>5.5000000000000003E-4</v>
      </c>
      <c r="Q16" s="23">
        <v>0.10099</v>
      </c>
      <c r="R16" s="24">
        <v>0.10099</v>
      </c>
      <c r="S16" s="25"/>
      <c r="T16" s="44">
        <v>5.0776500000000002</v>
      </c>
      <c r="U16" s="44">
        <v>0.22722034741575622</v>
      </c>
    </row>
    <row r="17" spans="1:21" ht="37.5" customHeight="1" x14ac:dyDescent="0.15">
      <c r="A17" s="1"/>
      <c r="B17" s="27"/>
      <c r="C17" s="2" t="s">
        <v>618</v>
      </c>
      <c r="D17" s="2"/>
      <c r="E17" s="28" t="s">
        <v>619</v>
      </c>
      <c r="F17" s="29">
        <v>3.2469299999999999</v>
      </c>
      <c r="G17" s="30">
        <v>3.2469299999999999</v>
      </c>
      <c r="H17" s="29">
        <v>1.7297300000000002</v>
      </c>
      <c r="I17" s="30">
        <v>4.15E-3</v>
      </c>
      <c r="J17" s="30">
        <v>4.15E-3</v>
      </c>
      <c r="K17" s="30"/>
      <c r="L17" s="30">
        <v>1.7250300000000001</v>
      </c>
      <c r="M17" s="30"/>
      <c r="N17" s="30"/>
      <c r="O17" s="30">
        <v>1.7250300000000001</v>
      </c>
      <c r="P17" s="30">
        <v>5.5000000000000003E-4</v>
      </c>
      <c r="Q17" s="29">
        <v>0.10099</v>
      </c>
      <c r="R17" s="30">
        <v>0.10099</v>
      </c>
      <c r="S17" s="31"/>
      <c r="T17" s="32">
        <v>5.0776500000000002</v>
      </c>
      <c r="U17" s="32">
        <v>0.22722034741575622</v>
      </c>
    </row>
    <row r="18" spans="1:21" ht="15.75" customHeight="1" x14ac:dyDescent="0.15">
      <c r="A18" s="1"/>
      <c r="B18" s="33"/>
      <c r="C18" s="34"/>
      <c r="D18" s="34" t="s">
        <v>620</v>
      </c>
      <c r="E18" s="35" t="s">
        <v>621</v>
      </c>
      <c r="F18" s="36">
        <v>3.2469299999999999</v>
      </c>
      <c r="G18" s="37">
        <v>3.2469299999999999</v>
      </c>
      <c r="H18" s="36">
        <v>1.7297300000000002</v>
      </c>
      <c r="I18" s="37">
        <v>4.15E-3</v>
      </c>
      <c r="J18" s="37">
        <v>4.15E-3</v>
      </c>
      <c r="K18" s="37"/>
      <c r="L18" s="37">
        <v>1.7250300000000001</v>
      </c>
      <c r="M18" s="37"/>
      <c r="N18" s="37"/>
      <c r="O18" s="37">
        <v>1.7250300000000001</v>
      </c>
      <c r="P18" s="37">
        <v>5.5000000000000003E-4</v>
      </c>
      <c r="Q18" s="36">
        <v>0.10099</v>
      </c>
      <c r="R18" s="37">
        <v>0.10099</v>
      </c>
      <c r="S18" s="38"/>
      <c r="T18" s="40">
        <v>5.0776500000000002</v>
      </c>
      <c r="U18" s="40">
        <v>0.22722034741575622</v>
      </c>
    </row>
    <row r="19" spans="1:21" ht="37.5" customHeight="1" x14ac:dyDescent="0.15">
      <c r="A19" s="1"/>
      <c r="B19" s="20" t="s">
        <v>622</v>
      </c>
      <c r="C19" s="21"/>
      <c r="D19" s="21"/>
      <c r="E19" s="22" t="s">
        <v>623</v>
      </c>
      <c r="F19" s="23">
        <v>149.04201</v>
      </c>
      <c r="G19" s="24">
        <v>149.04201</v>
      </c>
      <c r="H19" s="23">
        <v>80.935080000000013</v>
      </c>
      <c r="I19" s="24">
        <v>40.575120000000005</v>
      </c>
      <c r="J19" s="24">
        <v>33.712090000000003</v>
      </c>
      <c r="K19" s="24">
        <v>6.8630300000000011</v>
      </c>
      <c r="L19" s="24">
        <v>39.918950000000002</v>
      </c>
      <c r="M19" s="24">
        <v>4.4152199999999997</v>
      </c>
      <c r="N19" s="24"/>
      <c r="O19" s="24">
        <v>35.503730000000004</v>
      </c>
      <c r="P19" s="24">
        <v>0.44100999999999996</v>
      </c>
      <c r="Q19" s="23">
        <v>0.10658000000000001</v>
      </c>
      <c r="R19" s="24">
        <v>0.10658000000000001</v>
      </c>
      <c r="S19" s="25">
        <v>212.91421000000003</v>
      </c>
      <c r="T19" s="44">
        <v>442.99788000000007</v>
      </c>
      <c r="U19" s="44">
        <v>19.823763394098354</v>
      </c>
    </row>
    <row r="20" spans="1:21" ht="15.75" customHeight="1" x14ac:dyDescent="0.15">
      <c r="A20" s="1"/>
      <c r="B20" s="27"/>
      <c r="C20" s="2" t="s">
        <v>624</v>
      </c>
      <c r="D20" s="2"/>
      <c r="E20" s="28" t="s">
        <v>625</v>
      </c>
      <c r="F20" s="29"/>
      <c r="G20" s="30"/>
      <c r="H20" s="29"/>
      <c r="I20" s="30"/>
      <c r="J20" s="30"/>
      <c r="K20" s="30"/>
      <c r="L20" s="30"/>
      <c r="M20" s="30"/>
      <c r="N20" s="30"/>
      <c r="O20" s="30"/>
      <c r="P20" s="30"/>
      <c r="Q20" s="29"/>
      <c r="R20" s="30"/>
      <c r="S20" s="31">
        <v>139.59338</v>
      </c>
      <c r="T20" s="32">
        <v>139.59338</v>
      </c>
      <c r="U20" s="32">
        <v>6.246680314818799</v>
      </c>
    </row>
    <row r="21" spans="1:21" ht="37.5" customHeight="1" x14ac:dyDescent="0.15">
      <c r="A21" s="1"/>
      <c r="B21" s="33"/>
      <c r="C21" s="34" t="s">
        <v>626</v>
      </c>
      <c r="D21" s="34"/>
      <c r="E21" s="35" t="s">
        <v>627</v>
      </c>
      <c r="F21" s="36"/>
      <c r="G21" s="37"/>
      <c r="H21" s="36"/>
      <c r="I21" s="37"/>
      <c r="J21" s="37"/>
      <c r="K21" s="37"/>
      <c r="L21" s="37"/>
      <c r="M21" s="37"/>
      <c r="N21" s="37"/>
      <c r="O21" s="37"/>
      <c r="P21" s="37"/>
      <c r="Q21" s="36"/>
      <c r="R21" s="37"/>
      <c r="S21" s="38">
        <v>1.0952900000000001</v>
      </c>
      <c r="T21" s="39">
        <v>1.0952900000000001</v>
      </c>
      <c r="U21" s="39">
        <v>4.9013258952665825E-2</v>
      </c>
    </row>
    <row r="22" spans="1:21" ht="37.5" customHeight="1" x14ac:dyDescent="0.15">
      <c r="A22" s="1"/>
      <c r="B22" s="33"/>
      <c r="C22" s="34" t="s">
        <v>628</v>
      </c>
      <c r="D22" s="34"/>
      <c r="E22" s="35" t="s">
        <v>629</v>
      </c>
      <c r="F22" s="36">
        <v>126.64205000000001</v>
      </c>
      <c r="G22" s="37">
        <v>126.64205000000001</v>
      </c>
      <c r="H22" s="36">
        <v>60.861650000000004</v>
      </c>
      <c r="I22" s="37">
        <v>30.938130000000001</v>
      </c>
      <c r="J22" s="37">
        <v>24.0961</v>
      </c>
      <c r="K22" s="37">
        <v>6.8420300000000012</v>
      </c>
      <c r="L22" s="37">
        <v>29.503510000000002</v>
      </c>
      <c r="M22" s="37">
        <v>4.4052199999999999</v>
      </c>
      <c r="N22" s="37"/>
      <c r="O22" s="37">
        <v>25.098290000000002</v>
      </c>
      <c r="P22" s="37">
        <v>0.42000999999999994</v>
      </c>
      <c r="Q22" s="36">
        <v>0.10658000000000001</v>
      </c>
      <c r="R22" s="37">
        <v>0.10658000000000001</v>
      </c>
      <c r="S22" s="38">
        <v>1.2226399999999999</v>
      </c>
      <c r="T22" s="39">
        <v>188.83292000000003</v>
      </c>
      <c r="U22" s="39">
        <v>8.4501061880853747</v>
      </c>
    </row>
    <row r="23" spans="1:21" ht="48" customHeight="1" x14ac:dyDescent="0.15">
      <c r="A23" s="1"/>
      <c r="B23" s="33"/>
      <c r="C23" s="34"/>
      <c r="D23" s="34" t="s">
        <v>630</v>
      </c>
      <c r="E23" s="35" t="s">
        <v>631</v>
      </c>
      <c r="F23" s="36">
        <v>1.35E-2</v>
      </c>
      <c r="G23" s="37">
        <v>1.35E-2</v>
      </c>
      <c r="H23" s="36">
        <v>5.3499999999999997E-3</v>
      </c>
      <c r="I23" s="37">
        <v>3.4499999999999999E-3</v>
      </c>
      <c r="J23" s="37">
        <v>9.5E-4</v>
      </c>
      <c r="K23" s="37">
        <v>2.5000000000000001E-3</v>
      </c>
      <c r="L23" s="37">
        <v>1.9E-3</v>
      </c>
      <c r="M23" s="37"/>
      <c r="N23" s="37"/>
      <c r="O23" s="37">
        <v>1.9E-3</v>
      </c>
      <c r="P23" s="37"/>
      <c r="Q23" s="36"/>
      <c r="R23" s="37"/>
      <c r="S23" s="38">
        <v>2.4E-2</v>
      </c>
      <c r="T23" s="39">
        <v>4.2849999999999999E-2</v>
      </c>
      <c r="U23" s="39">
        <v>1.9174996084340501E-3</v>
      </c>
    </row>
    <row r="24" spans="1:21" ht="27" customHeight="1" x14ac:dyDescent="0.15">
      <c r="A24" s="1"/>
      <c r="B24" s="33"/>
      <c r="C24" s="34"/>
      <c r="D24" s="34" t="s">
        <v>632</v>
      </c>
      <c r="E24" s="35" t="s">
        <v>633</v>
      </c>
      <c r="F24" s="36">
        <v>100.01824000000001</v>
      </c>
      <c r="G24" s="37">
        <v>100.01824000000001</v>
      </c>
      <c r="H24" s="36">
        <v>46.145249999999997</v>
      </c>
      <c r="I24" s="37">
        <v>18.615089999999999</v>
      </c>
      <c r="J24" s="37">
        <v>13.192299999999999</v>
      </c>
      <c r="K24" s="37">
        <v>5.42279</v>
      </c>
      <c r="L24" s="37">
        <v>27.21424</v>
      </c>
      <c r="M24" s="37">
        <v>4.3249899999999997</v>
      </c>
      <c r="N24" s="37"/>
      <c r="O24" s="37">
        <v>22.889250000000001</v>
      </c>
      <c r="P24" s="37">
        <v>0.31591999999999998</v>
      </c>
      <c r="Q24" s="36"/>
      <c r="R24" s="37"/>
      <c r="S24" s="38"/>
      <c r="T24" s="39">
        <v>146.16349</v>
      </c>
      <c r="U24" s="39">
        <v>6.5406869274761776</v>
      </c>
    </row>
    <row r="25" spans="1:21" ht="27" customHeight="1" x14ac:dyDescent="0.15">
      <c r="A25" s="1"/>
      <c r="B25" s="33"/>
      <c r="C25" s="34"/>
      <c r="D25" s="34" t="s">
        <v>634</v>
      </c>
      <c r="E25" s="35" t="s">
        <v>635</v>
      </c>
      <c r="F25" s="36">
        <v>8.8904099999999993</v>
      </c>
      <c r="G25" s="37">
        <v>8.8904099999999993</v>
      </c>
      <c r="H25" s="36">
        <v>3.13504</v>
      </c>
      <c r="I25" s="37">
        <v>2.41059</v>
      </c>
      <c r="J25" s="37">
        <v>2.0303200000000001</v>
      </c>
      <c r="K25" s="37">
        <v>0.38027</v>
      </c>
      <c r="L25" s="37">
        <v>0.64920999999999995</v>
      </c>
      <c r="M25" s="37">
        <v>2E-3</v>
      </c>
      <c r="N25" s="37"/>
      <c r="O25" s="37">
        <v>0.64720999999999995</v>
      </c>
      <c r="P25" s="37">
        <v>7.5240000000000001E-2</v>
      </c>
      <c r="Q25" s="36"/>
      <c r="R25" s="37"/>
      <c r="S25" s="38"/>
      <c r="T25" s="39">
        <v>12.025449999999999</v>
      </c>
      <c r="U25" s="39">
        <v>0.53812825358794036</v>
      </c>
    </row>
    <row r="26" spans="1:21" ht="15.75" customHeight="1" x14ac:dyDescent="0.15">
      <c r="A26" s="1"/>
      <c r="B26" s="33"/>
      <c r="C26" s="34"/>
      <c r="D26" s="34" t="s">
        <v>636</v>
      </c>
      <c r="E26" s="35" t="s">
        <v>637</v>
      </c>
      <c r="F26" s="36">
        <v>4.63117</v>
      </c>
      <c r="G26" s="37">
        <v>4.63117</v>
      </c>
      <c r="H26" s="36">
        <v>6.6897799999999998</v>
      </c>
      <c r="I26" s="37">
        <v>5.6952299999999996</v>
      </c>
      <c r="J26" s="37">
        <v>4.7244599999999997</v>
      </c>
      <c r="K26" s="37">
        <v>0.97077000000000002</v>
      </c>
      <c r="L26" s="37">
        <v>0.98616999999999999</v>
      </c>
      <c r="M26" s="37">
        <v>2.23E-2</v>
      </c>
      <c r="N26" s="37"/>
      <c r="O26" s="37">
        <v>0.96387</v>
      </c>
      <c r="P26" s="37">
        <v>8.3800000000000003E-3</v>
      </c>
      <c r="Q26" s="36"/>
      <c r="R26" s="37"/>
      <c r="S26" s="38">
        <v>0.11558</v>
      </c>
      <c r="T26" s="39">
        <v>11.436529999999999</v>
      </c>
      <c r="U26" s="39">
        <v>0.51177460436042632</v>
      </c>
    </row>
    <row r="27" spans="1:21" ht="27" customHeight="1" x14ac:dyDescent="0.15">
      <c r="A27" s="1"/>
      <c r="B27" s="33"/>
      <c r="C27" s="34"/>
      <c r="D27" s="34" t="s">
        <v>638</v>
      </c>
      <c r="E27" s="35" t="s">
        <v>639</v>
      </c>
      <c r="F27" s="36">
        <v>11.048500000000001</v>
      </c>
      <c r="G27" s="37">
        <v>11.048500000000001</v>
      </c>
      <c r="H27" s="36">
        <v>4.2811600000000007</v>
      </c>
      <c r="I27" s="37">
        <v>3.7181100000000002</v>
      </c>
      <c r="J27" s="37">
        <v>3.6627000000000001</v>
      </c>
      <c r="K27" s="37">
        <v>5.5410000000000001E-2</v>
      </c>
      <c r="L27" s="37">
        <v>0.54258000000000006</v>
      </c>
      <c r="M27" s="37">
        <v>5.5930000000000001E-2</v>
      </c>
      <c r="N27" s="37"/>
      <c r="O27" s="37">
        <v>0.48665000000000003</v>
      </c>
      <c r="P27" s="37">
        <v>2.0469999999999999E-2</v>
      </c>
      <c r="Q27" s="36">
        <v>0.10426000000000001</v>
      </c>
      <c r="R27" s="37">
        <v>0.10426000000000001</v>
      </c>
      <c r="S27" s="38"/>
      <c r="T27" s="39">
        <v>15.433920000000001</v>
      </c>
      <c r="U27" s="39">
        <v>0.69065427203272944</v>
      </c>
    </row>
    <row r="28" spans="1:21" ht="27" customHeight="1" x14ac:dyDescent="0.15">
      <c r="A28" s="1"/>
      <c r="B28" s="33"/>
      <c r="C28" s="34"/>
      <c r="D28" s="34" t="s">
        <v>640</v>
      </c>
      <c r="E28" s="35" t="s">
        <v>641</v>
      </c>
      <c r="F28" s="36">
        <v>0.14404</v>
      </c>
      <c r="G28" s="37">
        <v>0.14404</v>
      </c>
      <c r="H28" s="36">
        <v>6.173E-2</v>
      </c>
      <c r="I28" s="37">
        <v>5.144E-2</v>
      </c>
      <c r="J28" s="37">
        <v>4.1149999999999999E-2</v>
      </c>
      <c r="K28" s="37">
        <v>1.0290000000000001E-2</v>
      </c>
      <c r="L28" s="37">
        <v>1.0290000000000001E-2</v>
      </c>
      <c r="M28" s="37"/>
      <c r="N28" s="37"/>
      <c r="O28" s="37">
        <v>1.0290000000000001E-2</v>
      </c>
      <c r="P28" s="37"/>
      <c r="Q28" s="36"/>
      <c r="R28" s="37"/>
      <c r="S28" s="38">
        <v>1.0830599999999999</v>
      </c>
      <c r="T28" s="39">
        <v>1.2888299999999999</v>
      </c>
      <c r="U28" s="39">
        <v>5.7674002808356051E-2</v>
      </c>
    </row>
    <row r="29" spans="1:21" ht="15.75" customHeight="1" x14ac:dyDescent="0.15">
      <c r="A29" s="1"/>
      <c r="B29" s="33"/>
      <c r="C29" s="34"/>
      <c r="D29" s="34" t="s">
        <v>642</v>
      </c>
      <c r="E29" s="35" t="s">
        <v>643</v>
      </c>
      <c r="F29" s="36">
        <v>1.89619</v>
      </c>
      <c r="G29" s="37">
        <v>1.89619</v>
      </c>
      <c r="H29" s="36">
        <v>0.54334000000000005</v>
      </c>
      <c r="I29" s="37">
        <v>0.44422</v>
      </c>
      <c r="J29" s="37">
        <v>0.44422</v>
      </c>
      <c r="K29" s="37"/>
      <c r="L29" s="37">
        <v>9.912E-2</v>
      </c>
      <c r="M29" s="37"/>
      <c r="N29" s="37"/>
      <c r="O29" s="37">
        <v>9.912E-2</v>
      </c>
      <c r="P29" s="37"/>
      <c r="Q29" s="36">
        <v>2.32E-3</v>
      </c>
      <c r="R29" s="37">
        <v>2.32E-3</v>
      </c>
      <c r="S29" s="38"/>
      <c r="T29" s="39">
        <v>2.4418500000000001</v>
      </c>
      <c r="U29" s="39">
        <v>0.10927062821131121</v>
      </c>
    </row>
    <row r="30" spans="1:21" ht="37.5" customHeight="1" x14ac:dyDescent="0.15">
      <c r="A30" s="1"/>
      <c r="B30" s="33"/>
      <c r="C30" s="34" t="s">
        <v>644</v>
      </c>
      <c r="D30" s="34"/>
      <c r="E30" s="35" t="s">
        <v>645</v>
      </c>
      <c r="F30" s="36">
        <v>0.65</v>
      </c>
      <c r="G30" s="37">
        <v>0.65</v>
      </c>
      <c r="H30" s="36">
        <v>2.278</v>
      </c>
      <c r="I30" s="37">
        <v>0.93700000000000006</v>
      </c>
      <c r="J30" s="37">
        <v>0.91600000000000004</v>
      </c>
      <c r="K30" s="37">
        <v>2.1000000000000001E-2</v>
      </c>
      <c r="L30" s="37">
        <v>1.32</v>
      </c>
      <c r="M30" s="37">
        <v>0.01</v>
      </c>
      <c r="N30" s="37"/>
      <c r="O30" s="37">
        <v>1.31</v>
      </c>
      <c r="P30" s="37">
        <v>2.1000000000000001E-2</v>
      </c>
      <c r="Q30" s="36"/>
      <c r="R30" s="37"/>
      <c r="S30" s="38">
        <v>66.002899999999997</v>
      </c>
      <c r="T30" s="39">
        <v>68.930899999999994</v>
      </c>
      <c r="U30" s="39">
        <v>3.0845968205135739</v>
      </c>
    </row>
    <row r="31" spans="1:21" ht="59.25" customHeight="1" x14ac:dyDescent="0.15">
      <c r="A31" s="1"/>
      <c r="B31" s="33"/>
      <c r="C31" s="34" t="s">
        <v>646</v>
      </c>
      <c r="D31" s="34"/>
      <c r="E31" s="35" t="s">
        <v>647</v>
      </c>
      <c r="F31" s="36">
        <v>21.749960000000002</v>
      </c>
      <c r="G31" s="37">
        <v>21.749960000000002</v>
      </c>
      <c r="H31" s="36">
        <v>17.79543</v>
      </c>
      <c r="I31" s="37">
        <v>8.6999899999999997</v>
      </c>
      <c r="J31" s="37">
        <v>8.6999899999999997</v>
      </c>
      <c r="K31" s="37"/>
      <c r="L31" s="37">
        <v>9.09544</v>
      </c>
      <c r="M31" s="37"/>
      <c r="N31" s="37"/>
      <c r="O31" s="37">
        <v>9.09544</v>
      </c>
      <c r="P31" s="37"/>
      <c r="Q31" s="36"/>
      <c r="R31" s="37"/>
      <c r="S31" s="38">
        <v>5</v>
      </c>
      <c r="T31" s="40">
        <v>44.545389999999998</v>
      </c>
      <c r="U31" s="40">
        <v>1.9933668117279357</v>
      </c>
    </row>
    <row r="32" spans="1:21" ht="37.5" customHeight="1" x14ac:dyDescent="0.15">
      <c r="A32" s="1"/>
      <c r="B32" s="20" t="s">
        <v>648</v>
      </c>
      <c r="C32" s="21"/>
      <c r="D32" s="21"/>
      <c r="E32" s="22" t="s">
        <v>649</v>
      </c>
      <c r="F32" s="23">
        <v>12.993</v>
      </c>
      <c r="G32" s="24">
        <v>12.993</v>
      </c>
      <c r="H32" s="23">
        <v>0.93047000000000002</v>
      </c>
      <c r="I32" s="24">
        <v>0.2155</v>
      </c>
      <c r="J32" s="24"/>
      <c r="K32" s="24">
        <v>0.2155</v>
      </c>
      <c r="L32" s="24">
        <v>0.71496999999999999</v>
      </c>
      <c r="M32" s="24">
        <v>1.372E-2</v>
      </c>
      <c r="N32" s="24"/>
      <c r="O32" s="24">
        <v>0.70125000000000004</v>
      </c>
      <c r="P32" s="24"/>
      <c r="Q32" s="23"/>
      <c r="R32" s="24"/>
      <c r="S32" s="25">
        <v>40.523809999999997</v>
      </c>
      <c r="T32" s="44">
        <v>54.447279999999999</v>
      </c>
      <c r="U32" s="44">
        <v>2.4364676331458361</v>
      </c>
    </row>
    <row r="33" spans="1:21" ht="59.25" customHeight="1" x14ac:dyDescent="0.15">
      <c r="A33" s="1"/>
      <c r="B33" s="27"/>
      <c r="C33" s="2" t="s">
        <v>650</v>
      </c>
      <c r="D33" s="2"/>
      <c r="E33" s="28" t="s">
        <v>651</v>
      </c>
      <c r="F33" s="29">
        <v>12.993</v>
      </c>
      <c r="G33" s="30">
        <v>12.993</v>
      </c>
      <c r="H33" s="29">
        <v>0.93047000000000002</v>
      </c>
      <c r="I33" s="30">
        <v>0.2155</v>
      </c>
      <c r="J33" s="30"/>
      <c r="K33" s="30">
        <v>0.2155</v>
      </c>
      <c r="L33" s="30">
        <v>0.71496999999999999</v>
      </c>
      <c r="M33" s="30">
        <v>1.372E-2</v>
      </c>
      <c r="N33" s="30"/>
      <c r="O33" s="30">
        <v>0.70125000000000004</v>
      </c>
      <c r="P33" s="30"/>
      <c r="Q33" s="29"/>
      <c r="R33" s="30"/>
      <c r="S33" s="31"/>
      <c r="T33" s="32">
        <v>13.92347</v>
      </c>
      <c r="U33" s="32">
        <v>0.62306297019937551</v>
      </c>
    </row>
    <row r="34" spans="1:21" ht="15.75" customHeight="1" x14ac:dyDescent="0.15">
      <c r="A34" s="1"/>
      <c r="B34" s="33"/>
      <c r="C34" s="34"/>
      <c r="D34" s="34" t="s">
        <v>652</v>
      </c>
      <c r="E34" s="35" t="s">
        <v>653</v>
      </c>
      <c r="F34" s="36">
        <v>12.993</v>
      </c>
      <c r="G34" s="37">
        <v>12.993</v>
      </c>
      <c r="H34" s="36">
        <v>0.93047000000000002</v>
      </c>
      <c r="I34" s="37">
        <v>0.2155</v>
      </c>
      <c r="J34" s="37"/>
      <c r="K34" s="37">
        <v>0.2155</v>
      </c>
      <c r="L34" s="37">
        <v>0.71496999999999999</v>
      </c>
      <c r="M34" s="37">
        <v>1.372E-2</v>
      </c>
      <c r="N34" s="37"/>
      <c r="O34" s="37">
        <v>0.70125000000000004</v>
      </c>
      <c r="P34" s="37"/>
      <c r="Q34" s="36"/>
      <c r="R34" s="37"/>
      <c r="S34" s="38"/>
      <c r="T34" s="39">
        <v>13.92347</v>
      </c>
      <c r="U34" s="39">
        <v>0.62306297019937551</v>
      </c>
    </row>
    <row r="35" spans="1:21" ht="37.5" customHeight="1" x14ac:dyDescent="0.15">
      <c r="A35" s="1"/>
      <c r="B35" s="33"/>
      <c r="C35" s="34" t="s">
        <v>654</v>
      </c>
      <c r="D35" s="34"/>
      <c r="E35" s="35" t="s">
        <v>655</v>
      </c>
      <c r="F35" s="36"/>
      <c r="G35" s="37"/>
      <c r="H35" s="36"/>
      <c r="I35" s="37"/>
      <c r="J35" s="37"/>
      <c r="K35" s="37"/>
      <c r="L35" s="37"/>
      <c r="M35" s="37"/>
      <c r="N35" s="37"/>
      <c r="O35" s="37"/>
      <c r="P35" s="37"/>
      <c r="Q35" s="36"/>
      <c r="R35" s="37"/>
      <c r="S35" s="38">
        <v>40.523809999999997</v>
      </c>
      <c r="T35" s="40">
        <v>40.523809999999997</v>
      </c>
      <c r="U35" s="40">
        <v>1.8134046629464606</v>
      </c>
    </row>
    <row r="36" spans="1:21" ht="48" customHeight="1" x14ac:dyDescent="0.15">
      <c r="A36" s="1"/>
      <c r="B36" s="20" t="s">
        <v>656</v>
      </c>
      <c r="C36" s="21"/>
      <c r="D36" s="21"/>
      <c r="E36" s="22" t="s">
        <v>657</v>
      </c>
      <c r="F36" s="23"/>
      <c r="G36" s="24"/>
      <c r="H36" s="23">
        <v>263.59989999999999</v>
      </c>
      <c r="I36" s="24">
        <v>263.59989999999999</v>
      </c>
      <c r="J36" s="24">
        <v>263.59989999999999</v>
      </c>
      <c r="K36" s="24"/>
      <c r="L36" s="24"/>
      <c r="M36" s="24"/>
      <c r="N36" s="24"/>
      <c r="O36" s="24"/>
      <c r="P36" s="24"/>
      <c r="Q36" s="23"/>
      <c r="R36" s="24"/>
      <c r="S36" s="25">
        <v>24.20241</v>
      </c>
      <c r="T36" s="44">
        <v>287.80230999999998</v>
      </c>
      <c r="U36" s="44">
        <v>12.878898873545275</v>
      </c>
    </row>
    <row r="37" spans="1:21" ht="15.75" customHeight="1" x14ac:dyDescent="0.15">
      <c r="A37" s="1"/>
      <c r="B37" s="27"/>
      <c r="C37" s="2" t="s">
        <v>658</v>
      </c>
      <c r="D37" s="2"/>
      <c r="E37" s="28" t="s">
        <v>659</v>
      </c>
      <c r="F37" s="29"/>
      <c r="G37" s="30"/>
      <c r="H37" s="29">
        <v>263.59989999999999</v>
      </c>
      <c r="I37" s="30">
        <v>263.59989999999999</v>
      </c>
      <c r="J37" s="30">
        <v>263.59989999999999</v>
      </c>
      <c r="K37" s="30"/>
      <c r="L37" s="30"/>
      <c r="M37" s="30"/>
      <c r="N37" s="30"/>
      <c r="O37" s="30"/>
      <c r="P37" s="30"/>
      <c r="Q37" s="29"/>
      <c r="R37" s="30"/>
      <c r="S37" s="31">
        <v>1.3638300000000001</v>
      </c>
      <c r="T37" s="32">
        <v>264.96373</v>
      </c>
      <c r="U37" s="32">
        <v>11.856892614334313</v>
      </c>
    </row>
    <row r="38" spans="1:21" ht="80.25" customHeight="1" x14ac:dyDescent="0.15">
      <c r="A38" s="1"/>
      <c r="B38" s="33"/>
      <c r="C38" s="34" t="s">
        <v>660</v>
      </c>
      <c r="D38" s="34"/>
      <c r="E38" s="35" t="s">
        <v>661</v>
      </c>
      <c r="F38" s="36"/>
      <c r="G38" s="37"/>
      <c r="H38" s="36"/>
      <c r="I38" s="37"/>
      <c r="J38" s="37"/>
      <c r="K38" s="37"/>
      <c r="L38" s="37"/>
      <c r="M38" s="37"/>
      <c r="N38" s="37"/>
      <c r="O38" s="37"/>
      <c r="P38" s="37"/>
      <c r="Q38" s="36"/>
      <c r="R38" s="37"/>
      <c r="S38" s="38">
        <v>22.83858</v>
      </c>
      <c r="T38" s="40">
        <v>22.83858</v>
      </c>
      <c r="U38" s="40">
        <v>1.0220062592109622</v>
      </c>
    </row>
    <row r="39" spans="1:21" ht="59.25" customHeight="1" x14ac:dyDescent="0.15">
      <c r="A39" s="1"/>
      <c r="B39" s="20" t="s">
        <v>662</v>
      </c>
      <c r="C39" s="21"/>
      <c r="D39" s="21"/>
      <c r="E39" s="22" t="s">
        <v>663</v>
      </c>
      <c r="F39" s="23">
        <v>51.93506</v>
      </c>
      <c r="G39" s="24">
        <v>51.93506</v>
      </c>
      <c r="H39" s="23">
        <v>20.59112</v>
      </c>
      <c r="I39" s="24"/>
      <c r="J39" s="24"/>
      <c r="K39" s="24"/>
      <c r="L39" s="24">
        <v>18.94829</v>
      </c>
      <c r="M39" s="24">
        <v>4.7805599999999995</v>
      </c>
      <c r="N39" s="24">
        <v>7.0999999999999994E-2</v>
      </c>
      <c r="O39" s="24">
        <v>14.096730000000001</v>
      </c>
      <c r="P39" s="24">
        <v>1.6428300000000002</v>
      </c>
      <c r="Q39" s="23">
        <v>6.1014999999999997</v>
      </c>
      <c r="R39" s="24">
        <v>6.1014999999999997</v>
      </c>
      <c r="S39" s="25">
        <v>3.0827499999999999</v>
      </c>
      <c r="T39" s="44">
        <v>81.710430000000002</v>
      </c>
      <c r="U39" s="44">
        <v>3.6564694872806967</v>
      </c>
    </row>
    <row r="40" spans="1:21" ht="48" customHeight="1" x14ac:dyDescent="0.15">
      <c r="A40" s="1"/>
      <c r="B40" s="27"/>
      <c r="C40" s="2" t="s">
        <v>664</v>
      </c>
      <c r="D40" s="2"/>
      <c r="E40" s="28" t="s">
        <v>665</v>
      </c>
      <c r="F40" s="29">
        <v>41.60633</v>
      </c>
      <c r="G40" s="30">
        <v>41.60633</v>
      </c>
      <c r="H40" s="29">
        <v>11.939680000000001</v>
      </c>
      <c r="I40" s="30"/>
      <c r="J40" s="30"/>
      <c r="K40" s="30"/>
      <c r="L40" s="30">
        <v>11.24352</v>
      </c>
      <c r="M40" s="30">
        <v>4.6979499999999996</v>
      </c>
      <c r="N40" s="30">
        <v>7.0999999999999994E-2</v>
      </c>
      <c r="O40" s="30">
        <v>6.4745699999999999</v>
      </c>
      <c r="P40" s="30">
        <v>0.69616000000000011</v>
      </c>
      <c r="Q40" s="29">
        <v>0.77886</v>
      </c>
      <c r="R40" s="30">
        <v>0.77886</v>
      </c>
      <c r="S40" s="31">
        <v>4.2999999999999997E-2</v>
      </c>
      <c r="T40" s="32">
        <v>54.367870000000003</v>
      </c>
      <c r="U40" s="32">
        <v>2.4329141058668227</v>
      </c>
    </row>
    <row r="41" spans="1:21" ht="27" customHeight="1" x14ac:dyDescent="0.15">
      <c r="A41" s="1"/>
      <c r="B41" s="33"/>
      <c r="C41" s="34"/>
      <c r="D41" s="34" t="s">
        <v>666</v>
      </c>
      <c r="E41" s="35" t="s">
        <v>667</v>
      </c>
      <c r="F41" s="36">
        <v>11.853249999999999</v>
      </c>
      <c r="G41" s="37">
        <v>11.853249999999999</v>
      </c>
      <c r="H41" s="36">
        <v>8.399659999999999</v>
      </c>
      <c r="I41" s="37"/>
      <c r="J41" s="37"/>
      <c r="K41" s="37"/>
      <c r="L41" s="37">
        <v>8.1956399999999991</v>
      </c>
      <c r="M41" s="37">
        <v>4.6840999999999999</v>
      </c>
      <c r="N41" s="37">
        <v>7.0999999999999994E-2</v>
      </c>
      <c r="O41" s="37">
        <v>3.4405399999999999</v>
      </c>
      <c r="P41" s="37">
        <v>0.20402000000000001</v>
      </c>
      <c r="Q41" s="36">
        <v>0.65749999999999997</v>
      </c>
      <c r="R41" s="37">
        <v>0.65749999999999997</v>
      </c>
      <c r="S41" s="38"/>
      <c r="T41" s="39">
        <v>20.910409999999999</v>
      </c>
      <c r="U41" s="39">
        <v>0.93572235676068705</v>
      </c>
    </row>
    <row r="42" spans="1:21" ht="27" customHeight="1" x14ac:dyDescent="0.15">
      <c r="A42" s="1"/>
      <c r="B42" s="33"/>
      <c r="C42" s="34"/>
      <c r="D42" s="34" t="s">
        <v>668</v>
      </c>
      <c r="E42" s="35" t="s">
        <v>669</v>
      </c>
      <c r="F42" s="36">
        <v>20.11073</v>
      </c>
      <c r="G42" s="37">
        <v>20.11073</v>
      </c>
      <c r="H42" s="36">
        <v>1.9887300000000001</v>
      </c>
      <c r="I42" s="37"/>
      <c r="J42" s="37"/>
      <c r="K42" s="37"/>
      <c r="L42" s="37">
        <v>1.7818000000000001</v>
      </c>
      <c r="M42" s="37">
        <v>2E-3</v>
      </c>
      <c r="N42" s="37"/>
      <c r="O42" s="37">
        <v>1.7798</v>
      </c>
      <c r="P42" s="37">
        <v>0.20693</v>
      </c>
      <c r="Q42" s="36">
        <v>9.3990000000000004E-2</v>
      </c>
      <c r="R42" s="37">
        <v>9.3990000000000004E-2</v>
      </c>
      <c r="S42" s="38"/>
      <c r="T42" s="39">
        <v>22.193450000000002</v>
      </c>
      <c r="U42" s="39">
        <v>0.99313726218904719</v>
      </c>
    </row>
    <row r="43" spans="1:21" ht="59.25" customHeight="1" x14ac:dyDescent="0.15">
      <c r="A43" s="1"/>
      <c r="B43" s="33"/>
      <c r="C43" s="34"/>
      <c r="D43" s="34" t="s">
        <v>670</v>
      </c>
      <c r="E43" s="35" t="s">
        <v>671</v>
      </c>
      <c r="F43" s="36">
        <v>9.6423500000000004</v>
      </c>
      <c r="G43" s="37">
        <v>9.6423500000000004</v>
      </c>
      <c r="H43" s="36">
        <v>1.5512899999999998</v>
      </c>
      <c r="I43" s="37"/>
      <c r="J43" s="37"/>
      <c r="K43" s="37"/>
      <c r="L43" s="37">
        <v>1.2660799999999999</v>
      </c>
      <c r="M43" s="37">
        <v>1.1849999999999999E-2</v>
      </c>
      <c r="N43" s="37"/>
      <c r="O43" s="37">
        <v>1.25423</v>
      </c>
      <c r="P43" s="37">
        <v>0.28521000000000002</v>
      </c>
      <c r="Q43" s="36">
        <v>2.7369999999999998E-2</v>
      </c>
      <c r="R43" s="37">
        <v>2.7369999999999998E-2</v>
      </c>
      <c r="S43" s="38">
        <v>4.2999999999999997E-2</v>
      </c>
      <c r="T43" s="39">
        <v>11.264009999999999</v>
      </c>
      <c r="U43" s="39">
        <v>0.50405448691708798</v>
      </c>
    </row>
    <row r="44" spans="1:21" ht="37.5" customHeight="1" x14ac:dyDescent="0.15">
      <c r="A44" s="1"/>
      <c r="B44" s="33"/>
      <c r="C44" s="34" t="s">
        <v>672</v>
      </c>
      <c r="D44" s="34"/>
      <c r="E44" s="35" t="s">
        <v>673</v>
      </c>
      <c r="F44" s="36">
        <v>0.26988000000000001</v>
      </c>
      <c r="G44" s="37">
        <v>0.26988000000000001</v>
      </c>
      <c r="H44" s="36"/>
      <c r="I44" s="37"/>
      <c r="J44" s="37"/>
      <c r="K44" s="37"/>
      <c r="L44" s="37"/>
      <c r="M44" s="37"/>
      <c r="N44" s="37"/>
      <c r="O44" s="37"/>
      <c r="P44" s="37"/>
      <c r="Q44" s="36"/>
      <c r="R44" s="37"/>
      <c r="S44" s="38">
        <v>9.5210000000000003E-2</v>
      </c>
      <c r="T44" s="39">
        <v>0.36509000000000003</v>
      </c>
      <c r="U44" s="39">
        <v>1.6337454656783837E-2</v>
      </c>
    </row>
    <row r="45" spans="1:21" ht="48" customHeight="1" x14ac:dyDescent="0.15">
      <c r="A45" s="1"/>
      <c r="B45" s="33"/>
      <c r="C45" s="34" t="s">
        <v>674</v>
      </c>
      <c r="D45" s="34"/>
      <c r="E45" s="35" t="s">
        <v>675</v>
      </c>
      <c r="F45" s="36">
        <v>9.9780200000000008</v>
      </c>
      <c r="G45" s="37">
        <v>9.9780200000000008</v>
      </c>
      <c r="H45" s="36">
        <v>8.6512899999999995</v>
      </c>
      <c r="I45" s="37"/>
      <c r="J45" s="37"/>
      <c r="K45" s="37"/>
      <c r="L45" s="37">
        <v>7.7047699999999999</v>
      </c>
      <c r="M45" s="37">
        <v>8.2610000000000003E-2</v>
      </c>
      <c r="N45" s="37"/>
      <c r="O45" s="37">
        <v>7.62216</v>
      </c>
      <c r="P45" s="37">
        <v>0.94652000000000003</v>
      </c>
      <c r="Q45" s="36">
        <v>5.3036599999999998</v>
      </c>
      <c r="R45" s="37">
        <v>5.3036599999999998</v>
      </c>
      <c r="S45" s="38"/>
      <c r="T45" s="39">
        <v>23.932970000000001</v>
      </c>
      <c r="U45" s="39">
        <v>1.0709792439594836</v>
      </c>
    </row>
    <row r="46" spans="1:21" ht="37.5" customHeight="1" x14ac:dyDescent="0.15">
      <c r="A46" s="1"/>
      <c r="B46" s="33"/>
      <c r="C46" s="34" t="s">
        <v>676</v>
      </c>
      <c r="D46" s="34"/>
      <c r="E46" s="35" t="s">
        <v>677</v>
      </c>
      <c r="F46" s="36">
        <v>8.0829999999999999E-2</v>
      </c>
      <c r="G46" s="37">
        <v>8.0829999999999999E-2</v>
      </c>
      <c r="H46" s="36">
        <v>1.4999999999999999E-4</v>
      </c>
      <c r="I46" s="37"/>
      <c r="J46" s="37"/>
      <c r="K46" s="37"/>
      <c r="L46" s="37"/>
      <c r="M46" s="37"/>
      <c r="N46" s="37"/>
      <c r="O46" s="37"/>
      <c r="P46" s="37">
        <v>1.4999999999999999E-4</v>
      </c>
      <c r="Q46" s="36">
        <v>1.898E-2</v>
      </c>
      <c r="R46" s="37">
        <v>1.898E-2</v>
      </c>
      <c r="S46" s="38">
        <v>2.9445399999999999</v>
      </c>
      <c r="T46" s="40">
        <v>3.0444999999999998</v>
      </c>
      <c r="U46" s="40">
        <v>0.13623868279760712</v>
      </c>
    </row>
    <row r="47" spans="1:21" ht="27" customHeight="1" x14ac:dyDescent="0.15">
      <c r="A47" s="1"/>
      <c r="B47" s="20" t="s">
        <v>678</v>
      </c>
      <c r="C47" s="21"/>
      <c r="D47" s="21"/>
      <c r="E47" s="22" t="s">
        <v>679</v>
      </c>
      <c r="F47" s="23"/>
      <c r="G47" s="24"/>
      <c r="H47" s="23"/>
      <c r="I47" s="24"/>
      <c r="J47" s="24"/>
      <c r="K47" s="24"/>
      <c r="L47" s="24"/>
      <c r="M47" s="24"/>
      <c r="N47" s="24"/>
      <c r="O47" s="24"/>
      <c r="P47" s="24"/>
      <c r="Q47" s="23"/>
      <c r="R47" s="24"/>
      <c r="S47" s="25">
        <v>19.155159999999999</v>
      </c>
      <c r="T47" s="44">
        <v>19.155159999999999</v>
      </c>
      <c r="U47" s="44">
        <v>0.85717647140003683</v>
      </c>
    </row>
    <row r="48" spans="1:21" ht="48" customHeight="1" thickBot="1" x14ac:dyDescent="0.2">
      <c r="A48" s="1"/>
      <c r="B48" s="78" t="s">
        <v>680</v>
      </c>
      <c r="C48" s="79"/>
      <c r="D48" s="79"/>
      <c r="E48" s="80" t="s">
        <v>681</v>
      </c>
      <c r="F48" s="81"/>
      <c r="G48" s="82"/>
      <c r="H48" s="81"/>
      <c r="I48" s="82"/>
      <c r="J48" s="82"/>
      <c r="K48" s="82"/>
      <c r="L48" s="82"/>
      <c r="M48" s="82"/>
      <c r="N48" s="82"/>
      <c r="O48" s="82"/>
      <c r="P48" s="82"/>
      <c r="Q48" s="81"/>
      <c r="R48" s="82"/>
      <c r="S48" s="100">
        <v>52.090910000000001</v>
      </c>
      <c r="T48" s="101">
        <v>52.090910000000001</v>
      </c>
      <c r="U48" s="101">
        <v>2.3310221593459355</v>
      </c>
    </row>
    <row r="49" spans="1:21" ht="15.75" customHeight="1" thickBot="1" x14ac:dyDescent="0.2">
      <c r="A49" s="1"/>
      <c r="B49" s="86" t="s">
        <v>682</v>
      </c>
      <c r="C49" s="87"/>
      <c r="D49" s="87"/>
      <c r="E49" s="87"/>
      <c r="F49" s="52">
        <v>762.46947000000011</v>
      </c>
      <c r="G49" s="52">
        <v>762.46947000000011</v>
      </c>
      <c r="H49" s="52">
        <v>694.61820000000012</v>
      </c>
      <c r="I49" s="53">
        <v>515.10066000000006</v>
      </c>
      <c r="J49" s="54">
        <v>450.90340000000003</v>
      </c>
      <c r="K49" s="54">
        <v>64.19726</v>
      </c>
      <c r="L49" s="54">
        <v>152.09300999999999</v>
      </c>
      <c r="M49" s="54">
        <v>13.54462</v>
      </c>
      <c r="N49" s="54">
        <v>7.0999999999999994E-2</v>
      </c>
      <c r="O49" s="54">
        <v>138.47739000000001</v>
      </c>
      <c r="P49" s="55">
        <v>27.424530000000001</v>
      </c>
      <c r="Q49" s="52">
        <v>7.8599099999999993</v>
      </c>
      <c r="R49" s="52">
        <v>7.8599099999999993</v>
      </c>
      <c r="S49" s="56">
        <v>769.73345000000006</v>
      </c>
      <c r="T49" s="89">
        <v>2234.6810300000002</v>
      </c>
      <c r="U49" s="64"/>
    </row>
    <row r="50" spans="1:21" ht="15.75" customHeight="1" thickBot="1" x14ac:dyDescent="0.2">
      <c r="A50" s="1"/>
      <c r="B50" s="229" t="s">
        <v>683</v>
      </c>
      <c r="C50" s="229"/>
      <c r="D50" s="229"/>
      <c r="E50" s="229"/>
      <c r="F50" s="46">
        <v>34.119834543008587</v>
      </c>
      <c r="G50" s="46">
        <v>34.119834543008587</v>
      </c>
      <c r="H50" s="46">
        <v>31.083550210295563</v>
      </c>
      <c r="I50" s="47">
        <v>23.050299039769449</v>
      </c>
      <c r="J50" s="48">
        <v>20.177528423374142</v>
      </c>
      <c r="K50" s="48">
        <v>2.8727706163953068</v>
      </c>
      <c r="L50" s="48">
        <v>6.8060277040969908</v>
      </c>
      <c r="M50" s="48">
        <v>0.60610976771033842</v>
      </c>
      <c r="N50" s="48">
        <v>3.1771872158417162E-3</v>
      </c>
      <c r="O50" s="48">
        <v>6.1967407491708117</v>
      </c>
      <c r="P50" s="49">
        <v>1.2272234664291215</v>
      </c>
      <c r="Q50" s="46">
        <v>0.35172402210797832</v>
      </c>
      <c r="R50" s="46">
        <v>0.35172402210797832</v>
      </c>
      <c r="S50" s="50">
        <v>34.444891224587877</v>
      </c>
      <c r="T50" s="51"/>
      <c r="U50" s="102"/>
    </row>
    <row r="51" spans="1:21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</sheetData>
  <mergeCells count="6">
    <mergeCell ref="B1:F1"/>
    <mergeCell ref="B2:F2"/>
    <mergeCell ref="U3:U6"/>
    <mergeCell ref="B50:E50"/>
    <mergeCell ref="B6:D6"/>
    <mergeCell ref="E3:E5"/>
  </mergeCells>
  <pageMargins left="0.7" right="0.7" top="0.75" bottom="0.75" header="0.39" footer="0.39"/>
  <pageSetup paperSize="9" fitToWidth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8"/>
  <sheetViews>
    <sheetView workbookViewId="0">
      <selection activeCell="E6" sqref="E6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5" customWidth="1"/>
    <col min="4" max="4" width="18.83203125" customWidth="1"/>
    <col min="5" max="6" width="8.5" customWidth="1"/>
    <col min="7" max="10" width="7.33203125" customWidth="1"/>
    <col min="11" max="11" width="6" customWidth="1"/>
    <col min="12" max="13" width="7.33203125" customWidth="1"/>
    <col min="14" max="14" width="7.1640625" customWidth="1"/>
    <col min="15" max="15" width="6.33203125" customWidth="1"/>
    <col min="16" max="16" width="7.33203125" customWidth="1"/>
    <col min="17" max="17" width="8.83203125" customWidth="1"/>
    <col min="18" max="18" width="7.5" customWidth="1"/>
    <col min="19" max="19" width="7.1640625" customWidth="1"/>
    <col min="20" max="20" width="7.33203125" customWidth="1"/>
    <col min="21" max="22" width="6.33203125" customWidth="1"/>
    <col min="23" max="23" width="7.33203125" customWidth="1"/>
    <col min="24" max="24" width="6.5" customWidth="1"/>
    <col min="25" max="25" width="8.5" customWidth="1"/>
    <col min="26" max="26" width="6.33203125" customWidth="1"/>
  </cols>
  <sheetData>
    <row r="1" spans="1:26" ht="13.5" customHeight="1" x14ac:dyDescent="0.15">
      <c r="A1" s="1"/>
      <c r="B1" s="217" t="s">
        <v>684</v>
      </c>
      <c r="C1" s="217"/>
      <c r="D1" s="217"/>
      <c r="E1" s="2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Bot="1" x14ac:dyDescent="0.2">
      <c r="A3" s="1"/>
      <c r="B3" s="3"/>
      <c r="C3" s="4"/>
      <c r="D3" s="220" t="s">
        <v>685</v>
      </c>
      <c r="E3" s="5" t="s">
        <v>686</v>
      </c>
      <c r="F3" s="6"/>
      <c r="G3" s="6"/>
      <c r="H3" s="6"/>
      <c r="I3" s="6"/>
      <c r="J3" s="6"/>
      <c r="K3" s="6"/>
      <c r="L3" s="5" t="s">
        <v>687</v>
      </c>
      <c r="M3" s="6"/>
      <c r="N3" s="5" t="s">
        <v>688</v>
      </c>
      <c r="O3" s="6"/>
      <c r="P3" s="6"/>
      <c r="Q3" s="6"/>
      <c r="R3" s="6"/>
      <c r="S3" s="5" t="s">
        <v>689</v>
      </c>
      <c r="T3" s="5" t="s">
        <v>690</v>
      </c>
      <c r="U3" s="5" t="s">
        <v>691</v>
      </c>
      <c r="V3" s="6"/>
      <c r="W3" s="6"/>
      <c r="X3" s="7" t="s">
        <v>692</v>
      </c>
      <c r="Y3" s="8" t="s">
        <v>693</v>
      </c>
      <c r="Z3" s="221" t="s">
        <v>694</v>
      </c>
    </row>
    <row r="4" spans="1:26" ht="15.75" customHeight="1" thickBot="1" x14ac:dyDescent="0.2">
      <c r="A4" s="1"/>
      <c r="B4" s="9"/>
      <c r="C4" s="10"/>
      <c r="D4" s="220"/>
      <c r="E4" s="11"/>
      <c r="F4" s="12" t="s">
        <v>695</v>
      </c>
      <c r="G4" s="12"/>
      <c r="H4" s="12"/>
      <c r="I4" s="12"/>
      <c r="J4" s="12"/>
      <c r="K4" s="12" t="s">
        <v>696</v>
      </c>
      <c r="L4" s="11"/>
      <c r="M4" s="12" t="s">
        <v>697</v>
      </c>
      <c r="N4" s="11"/>
      <c r="O4" s="12" t="s">
        <v>698</v>
      </c>
      <c r="P4" s="12"/>
      <c r="Q4" s="12"/>
      <c r="R4" s="12" t="s">
        <v>699</v>
      </c>
      <c r="S4" s="11"/>
      <c r="T4" s="11"/>
      <c r="U4" s="11"/>
      <c r="V4" s="12" t="s">
        <v>700</v>
      </c>
      <c r="W4" s="12"/>
      <c r="X4" s="13"/>
      <c r="Y4" s="14"/>
      <c r="Z4" s="222"/>
    </row>
    <row r="5" spans="1:26" ht="15.75" customHeight="1" thickBot="1" x14ac:dyDescent="0.2">
      <c r="A5" s="1"/>
      <c r="B5" s="9"/>
      <c r="C5" s="10"/>
      <c r="D5" s="220"/>
      <c r="E5" s="11"/>
      <c r="F5" s="12"/>
      <c r="G5" s="12" t="s">
        <v>701</v>
      </c>
      <c r="H5" s="12" t="s">
        <v>702</v>
      </c>
      <c r="I5" s="12" t="s">
        <v>703</v>
      </c>
      <c r="J5" s="12" t="s">
        <v>704</v>
      </c>
      <c r="K5" s="12"/>
      <c r="L5" s="11"/>
      <c r="M5" s="12"/>
      <c r="N5" s="11"/>
      <c r="O5" s="12"/>
      <c r="P5" s="12" t="s">
        <v>705</v>
      </c>
      <c r="Q5" s="12" t="s">
        <v>706</v>
      </c>
      <c r="R5" s="12"/>
      <c r="S5" s="11"/>
      <c r="T5" s="11"/>
      <c r="U5" s="11"/>
      <c r="V5" s="12"/>
      <c r="W5" s="12" t="s">
        <v>707</v>
      </c>
      <c r="X5" s="13"/>
      <c r="Y5" s="14"/>
      <c r="Z5" s="222"/>
    </row>
    <row r="6" spans="1:26" ht="111.75" customHeight="1" x14ac:dyDescent="0.2">
      <c r="A6" s="1"/>
      <c r="B6" s="226" t="s">
        <v>708</v>
      </c>
      <c r="C6" s="226"/>
      <c r="D6" s="16" t="s">
        <v>709</v>
      </c>
      <c r="E6" s="17" t="s">
        <v>710</v>
      </c>
      <c r="F6" s="18" t="s">
        <v>711</v>
      </c>
      <c r="G6" s="18" t="s">
        <v>712</v>
      </c>
      <c r="H6" s="18" t="s">
        <v>713</v>
      </c>
      <c r="I6" s="18" t="s">
        <v>714</v>
      </c>
      <c r="J6" s="18" t="s">
        <v>715</v>
      </c>
      <c r="K6" s="18" t="s">
        <v>716</v>
      </c>
      <c r="L6" s="17" t="s">
        <v>717</v>
      </c>
      <c r="M6" s="18" t="s">
        <v>718</v>
      </c>
      <c r="N6" s="17" t="s">
        <v>719</v>
      </c>
      <c r="O6" s="18" t="s">
        <v>720</v>
      </c>
      <c r="P6" s="18" t="s">
        <v>721</v>
      </c>
      <c r="Q6" s="18" t="s">
        <v>722</v>
      </c>
      <c r="R6" s="18" t="s">
        <v>723</v>
      </c>
      <c r="S6" s="17" t="s">
        <v>724</v>
      </c>
      <c r="T6" s="17" t="s">
        <v>725</v>
      </c>
      <c r="U6" s="17" t="s">
        <v>726</v>
      </c>
      <c r="V6" s="18" t="s">
        <v>727</v>
      </c>
      <c r="W6" s="18" t="s">
        <v>728</v>
      </c>
      <c r="X6" s="19" t="s">
        <v>729</v>
      </c>
      <c r="Y6" s="14"/>
      <c r="Z6" s="222"/>
    </row>
    <row r="7" spans="1:26" ht="48" customHeight="1" x14ac:dyDescent="0.15">
      <c r="A7" s="1"/>
      <c r="B7" s="20" t="s">
        <v>730</v>
      </c>
      <c r="C7" s="21"/>
      <c r="D7" s="22" t="s">
        <v>731</v>
      </c>
      <c r="E7" s="23">
        <v>830.93221999999992</v>
      </c>
      <c r="F7" s="24">
        <v>830.93221999999992</v>
      </c>
      <c r="G7" s="24">
        <v>366.45141000000001</v>
      </c>
      <c r="H7" s="24">
        <v>268.20026999999999</v>
      </c>
      <c r="I7" s="24"/>
      <c r="J7" s="24">
        <v>196.28054</v>
      </c>
      <c r="K7" s="24"/>
      <c r="L7" s="23"/>
      <c r="M7" s="24"/>
      <c r="N7" s="23">
        <v>0.28749000000000002</v>
      </c>
      <c r="O7" s="24">
        <v>0.28749000000000002</v>
      </c>
      <c r="P7" s="24"/>
      <c r="Q7" s="24">
        <v>0.28749000000000002</v>
      </c>
      <c r="R7" s="24"/>
      <c r="S7" s="23"/>
      <c r="T7" s="23"/>
      <c r="U7" s="23"/>
      <c r="V7" s="24"/>
      <c r="W7" s="24"/>
      <c r="X7" s="25"/>
      <c r="Y7" s="26">
        <v>831.21970999999996</v>
      </c>
      <c r="Z7" s="26">
        <v>37.196347986979092</v>
      </c>
    </row>
    <row r="8" spans="1:26" ht="37.5" customHeight="1" x14ac:dyDescent="0.15">
      <c r="A8" s="1"/>
      <c r="B8" s="20" t="s">
        <v>732</v>
      </c>
      <c r="C8" s="21"/>
      <c r="D8" s="22" t="s">
        <v>733</v>
      </c>
      <c r="E8" s="23">
        <v>18.402920000000002</v>
      </c>
      <c r="F8" s="24">
        <v>18.402920000000002</v>
      </c>
      <c r="G8" s="24">
        <v>17.83492</v>
      </c>
      <c r="H8" s="24">
        <v>0.56799999999999995</v>
      </c>
      <c r="I8" s="24"/>
      <c r="J8" s="24"/>
      <c r="K8" s="24"/>
      <c r="L8" s="23"/>
      <c r="M8" s="24"/>
      <c r="N8" s="23"/>
      <c r="O8" s="24"/>
      <c r="P8" s="24"/>
      <c r="Q8" s="24"/>
      <c r="R8" s="24"/>
      <c r="S8" s="23"/>
      <c r="T8" s="23"/>
      <c r="U8" s="23"/>
      <c r="V8" s="24"/>
      <c r="W8" s="24"/>
      <c r="X8" s="25"/>
      <c r="Y8" s="44">
        <v>18.402920000000002</v>
      </c>
      <c r="Z8" s="44">
        <v>0.82351441870469766</v>
      </c>
    </row>
    <row r="9" spans="1:26" ht="27" customHeight="1" x14ac:dyDescent="0.15">
      <c r="A9" s="1"/>
      <c r="B9" s="103" t="s">
        <v>734</v>
      </c>
      <c r="C9" s="104"/>
      <c r="D9" s="105" t="s">
        <v>735</v>
      </c>
      <c r="E9" s="23">
        <v>128.52699000000001</v>
      </c>
      <c r="F9" s="24">
        <v>123.78598000000001</v>
      </c>
      <c r="G9" s="24"/>
      <c r="H9" s="24"/>
      <c r="I9" s="24">
        <v>123.78598000000001</v>
      </c>
      <c r="J9" s="24"/>
      <c r="K9" s="24">
        <v>4.7410100000000002</v>
      </c>
      <c r="L9" s="23"/>
      <c r="M9" s="24"/>
      <c r="N9" s="23"/>
      <c r="O9" s="24"/>
      <c r="P9" s="24"/>
      <c r="Q9" s="24"/>
      <c r="R9" s="24"/>
      <c r="S9" s="23"/>
      <c r="T9" s="23"/>
      <c r="U9" s="23"/>
      <c r="V9" s="24"/>
      <c r="W9" s="24"/>
      <c r="X9" s="25"/>
      <c r="Y9" s="44">
        <v>128.52699000000001</v>
      </c>
      <c r="Z9" s="44">
        <v>5.7514693025734225</v>
      </c>
    </row>
    <row r="10" spans="1:26" ht="37.5" customHeight="1" x14ac:dyDescent="0.15">
      <c r="A10" s="1"/>
      <c r="B10" s="27"/>
      <c r="C10" s="2" t="s">
        <v>736</v>
      </c>
      <c r="D10" s="28" t="s">
        <v>737</v>
      </c>
      <c r="E10" s="29">
        <v>84.510440000000003</v>
      </c>
      <c r="F10" s="30">
        <v>84.510440000000003</v>
      </c>
      <c r="G10" s="30"/>
      <c r="H10" s="30"/>
      <c r="I10" s="30">
        <v>84.510440000000003</v>
      </c>
      <c r="J10" s="30"/>
      <c r="K10" s="30"/>
      <c r="L10" s="29"/>
      <c r="M10" s="30"/>
      <c r="N10" s="29"/>
      <c r="O10" s="30"/>
      <c r="P10" s="30"/>
      <c r="Q10" s="30"/>
      <c r="R10" s="30"/>
      <c r="S10" s="29"/>
      <c r="T10" s="29"/>
      <c r="U10" s="29"/>
      <c r="V10" s="30"/>
      <c r="W10" s="30"/>
      <c r="X10" s="31"/>
      <c r="Y10" s="32">
        <v>84.510440000000003</v>
      </c>
      <c r="Z10" s="32">
        <v>3.7817675603153313</v>
      </c>
    </row>
    <row r="11" spans="1:26" ht="37.5" customHeight="1" x14ac:dyDescent="0.15">
      <c r="A11" s="1"/>
      <c r="B11" s="33"/>
      <c r="C11" s="34" t="s">
        <v>738</v>
      </c>
      <c r="D11" s="35" t="s">
        <v>739</v>
      </c>
      <c r="E11" s="36">
        <v>43.147890000000004</v>
      </c>
      <c r="F11" s="37">
        <v>38.406880000000001</v>
      </c>
      <c r="G11" s="37"/>
      <c r="H11" s="37"/>
      <c r="I11" s="37">
        <v>38.406880000000001</v>
      </c>
      <c r="J11" s="37"/>
      <c r="K11" s="37">
        <v>4.7410100000000002</v>
      </c>
      <c r="L11" s="36"/>
      <c r="M11" s="37"/>
      <c r="N11" s="36"/>
      <c r="O11" s="37"/>
      <c r="P11" s="37"/>
      <c r="Q11" s="37"/>
      <c r="R11" s="37"/>
      <c r="S11" s="36"/>
      <c r="T11" s="36"/>
      <c r="U11" s="36"/>
      <c r="V11" s="37"/>
      <c r="W11" s="37"/>
      <c r="X11" s="38"/>
      <c r="Y11" s="39">
        <v>43.147890000000004</v>
      </c>
      <c r="Z11" s="39">
        <v>1.9308299743564734</v>
      </c>
    </row>
    <row r="12" spans="1:26" ht="27" customHeight="1" x14ac:dyDescent="0.15">
      <c r="A12" s="1"/>
      <c r="B12" s="33"/>
      <c r="C12" s="34" t="s">
        <v>740</v>
      </c>
      <c r="D12" s="35" t="s">
        <v>741</v>
      </c>
      <c r="E12" s="36">
        <v>0.86865999999999999</v>
      </c>
      <c r="F12" s="37">
        <v>0.86865999999999999</v>
      </c>
      <c r="G12" s="37"/>
      <c r="H12" s="37"/>
      <c r="I12" s="37">
        <v>0.86865999999999999</v>
      </c>
      <c r="J12" s="37"/>
      <c r="K12" s="37"/>
      <c r="L12" s="36"/>
      <c r="M12" s="37"/>
      <c r="N12" s="36"/>
      <c r="O12" s="37"/>
      <c r="P12" s="37"/>
      <c r="Q12" s="37"/>
      <c r="R12" s="37"/>
      <c r="S12" s="36"/>
      <c r="T12" s="36"/>
      <c r="U12" s="36"/>
      <c r="V12" s="37"/>
      <c r="W12" s="37"/>
      <c r="X12" s="38"/>
      <c r="Y12" s="40">
        <v>0.86865999999999999</v>
      </c>
      <c r="Z12" s="40">
        <v>3.8871767901616838E-2</v>
      </c>
    </row>
    <row r="13" spans="1:26" ht="15.75" customHeight="1" x14ac:dyDescent="0.15">
      <c r="A13" s="1"/>
      <c r="B13" s="20" t="s">
        <v>742</v>
      </c>
      <c r="C13" s="21"/>
      <c r="D13" s="22" t="s">
        <v>743</v>
      </c>
      <c r="E13" s="23">
        <v>57.487560000000002</v>
      </c>
      <c r="F13" s="24">
        <v>57.487560000000002</v>
      </c>
      <c r="G13" s="24"/>
      <c r="H13" s="24">
        <v>56.788870000000003</v>
      </c>
      <c r="I13" s="24">
        <v>0.69869000000000003</v>
      </c>
      <c r="J13" s="24"/>
      <c r="K13" s="24"/>
      <c r="L13" s="23">
        <v>218.84130000000002</v>
      </c>
      <c r="M13" s="24">
        <v>218.84130000000002</v>
      </c>
      <c r="N13" s="23">
        <v>16.265340000000002</v>
      </c>
      <c r="O13" s="24">
        <v>16.265340000000002</v>
      </c>
      <c r="P13" s="24">
        <v>16.167490000000001</v>
      </c>
      <c r="Q13" s="24">
        <v>9.7850000000000006E-2</v>
      </c>
      <c r="R13" s="24"/>
      <c r="S13" s="23"/>
      <c r="T13" s="23"/>
      <c r="U13" s="23"/>
      <c r="V13" s="24"/>
      <c r="W13" s="24"/>
      <c r="X13" s="25"/>
      <c r="Y13" s="44">
        <v>292.5942</v>
      </c>
      <c r="Z13" s="44">
        <v>13.093332065203022</v>
      </c>
    </row>
    <row r="14" spans="1:26" ht="37.5" customHeight="1" x14ac:dyDescent="0.15">
      <c r="A14" s="1"/>
      <c r="B14" s="27"/>
      <c r="C14" s="2" t="s">
        <v>744</v>
      </c>
      <c r="D14" s="28" t="s">
        <v>745</v>
      </c>
      <c r="E14" s="29">
        <v>1.9992799999999999</v>
      </c>
      <c r="F14" s="30">
        <v>1.9992799999999999</v>
      </c>
      <c r="G14" s="30"/>
      <c r="H14" s="30">
        <v>1.3005899999999999</v>
      </c>
      <c r="I14" s="30">
        <v>0.69869000000000003</v>
      </c>
      <c r="J14" s="30"/>
      <c r="K14" s="30"/>
      <c r="L14" s="29">
        <v>58.397410000000001</v>
      </c>
      <c r="M14" s="30">
        <v>58.397410000000001</v>
      </c>
      <c r="N14" s="29">
        <v>9.7850000000000006E-2</v>
      </c>
      <c r="O14" s="30">
        <v>9.7850000000000006E-2</v>
      </c>
      <c r="P14" s="30"/>
      <c r="Q14" s="30">
        <v>9.7850000000000006E-2</v>
      </c>
      <c r="R14" s="30"/>
      <c r="S14" s="29"/>
      <c r="T14" s="29"/>
      <c r="U14" s="29"/>
      <c r="V14" s="30"/>
      <c r="W14" s="30"/>
      <c r="X14" s="31"/>
      <c r="Y14" s="32">
        <v>60.494540000000001</v>
      </c>
      <c r="Z14" s="32">
        <v>2.7070772433346488</v>
      </c>
    </row>
    <row r="15" spans="1:26" ht="27" customHeight="1" x14ac:dyDescent="0.15">
      <c r="A15" s="1"/>
      <c r="B15" s="33"/>
      <c r="C15" s="34" t="s">
        <v>746</v>
      </c>
      <c r="D15" s="35" t="s">
        <v>747</v>
      </c>
      <c r="E15" s="36">
        <v>11.50883</v>
      </c>
      <c r="F15" s="37">
        <v>11.50883</v>
      </c>
      <c r="G15" s="37"/>
      <c r="H15" s="37">
        <v>11.50883</v>
      </c>
      <c r="I15" s="37"/>
      <c r="J15" s="37"/>
      <c r="K15" s="37"/>
      <c r="L15" s="36">
        <v>160.44389000000001</v>
      </c>
      <c r="M15" s="37">
        <v>160.44389000000001</v>
      </c>
      <c r="N15" s="36"/>
      <c r="O15" s="37"/>
      <c r="P15" s="37"/>
      <c r="Q15" s="37"/>
      <c r="R15" s="37"/>
      <c r="S15" s="36"/>
      <c r="T15" s="36"/>
      <c r="U15" s="36"/>
      <c r="V15" s="37"/>
      <c r="W15" s="37"/>
      <c r="X15" s="38"/>
      <c r="Y15" s="39">
        <v>171.95272</v>
      </c>
      <c r="Z15" s="39">
        <v>7.6947323715742728</v>
      </c>
    </row>
    <row r="16" spans="1:26" ht="27" customHeight="1" x14ac:dyDescent="0.15">
      <c r="A16" s="1"/>
      <c r="B16" s="33"/>
      <c r="C16" s="34" t="s">
        <v>748</v>
      </c>
      <c r="D16" s="35" t="s">
        <v>749</v>
      </c>
      <c r="E16" s="36">
        <v>1.4160900000000001</v>
      </c>
      <c r="F16" s="37">
        <v>1.4160900000000001</v>
      </c>
      <c r="G16" s="37"/>
      <c r="H16" s="37">
        <v>1.4160900000000001</v>
      </c>
      <c r="I16" s="37"/>
      <c r="J16" s="37"/>
      <c r="K16" s="37"/>
      <c r="L16" s="36"/>
      <c r="M16" s="37"/>
      <c r="N16" s="36"/>
      <c r="O16" s="37"/>
      <c r="P16" s="37"/>
      <c r="Q16" s="37"/>
      <c r="R16" s="37"/>
      <c r="S16" s="36"/>
      <c r="T16" s="36"/>
      <c r="U16" s="36"/>
      <c r="V16" s="37"/>
      <c r="W16" s="37"/>
      <c r="X16" s="38"/>
      <c r="Y16" s="39">
        <v>1.4160900000000001</v>
      </c>
      <c r="Z16" s="39">
        <v>6.3368776975802496E-2</v>
      </c>
    </row>
    <row r="17" spans="1:26" ht="27" customHeight="1" x14ac:dyDescent="0.15">
      <c r="A17" s="1"/>
      <c r="B17" s="33"/>
      <c r="C17" s="34" t="s">
        <v>750</v>
      </c>
      <c r="D17" s="35" t="s">
        <v>751</v>
      </c>
      <c r="E17" s="36">
        <v>42.563360000000003</v>
      </c>
      <c r="F17" s="37">
        <v>42.563360000000003</v>
      </c>
      <c r="G17" s="37"/>
      <c r="H17" s="37">
        <v>42.563360000000003</v>
      </c>
      <c r="I17" s="37"/>
      <c r="J17" s="37"/>
      <c r="K17" s="37"/>
      <c r="L17" s="36"/>
      <c r="M17" s="37"/>
      <c r="N17" s="36">
        <v>16.167490000000001</v>
      </c>
      <c r="O17" s="37">
        <v>16.167490000000001</v>
      </c>
      <c r="P17" s="37">
        <v>16.167490000000001</v>
      </c>
      <c r="Q17" s="37"/>
      <c r="R17" s="37"/>
      <c r="S17" s="36"/>
      <c r="T17" s="36"/>
      <c r="U17" s="36"/>
      <c r="V17" s="37"/>
      <c r="W17" s="37"/>
      <c r="X17" s="38"/>
      <c r="Y17" s="40">
        <v>58.730850000000004</v>
      </c>
      <c r="Z17" s="40">
        <v>2.6281536733182991</v>
      </c>
    </row>
    <row r="18" spans="1:26" ht="27" customHeight="1" x14ac:dyDescent="0.15">
      <c r="A18" s="1"/>
      <c r="B18" s="20" t="s">
        <v>752</v>
      </c>
      <c r="C18" s="21"/>
      <c r="D18" s="22" t="s">
        <v>753</v>
      </c>
      <c r="E18" s="23">
        <v>9.0863600000000009</v>
      </c>
      <c r="F18" s="24">
        <v>9.0863600000000009</v>
      </c>
      <c r="G18" s="24"/>
      <c r="H18" s="24">
        <v>9.0863600000000009</v>
      </c>
      <c r="I18" s="24"/>
      <c r="J18" s="24"/>
      <c r="K18" s="24"/>
      <c r="L18" s="23"/>
      <c r="M18" s="24"/>
      <c r="N18" s="23">
        <v>38.608350000000002</v>
      </c>
      <c r="O18" s="24">
        <v>7.1724800000000002</v>
      </c>
      <c r="P18" s="24"/>
      <c r="Q18" s="24">
        <v>7.1724800000000002</v>
      </c>
      <c r="R18" s="24">
        <v>31.435870000000001</v>
      </c>
      <c r="S18" s="23">
        <v>5.9297699999999995</v>
      </c>
      <c r="T18" s="23">
        <v>804.48576000000003</v>
      </c>
      <c r="U18" s="23"/>
      <c r="V18" s="24"/>
      <c r="W18" s="24"/>
      <c r="X18" s="25"/>
      <c r="Y18" s="44">
        <v>858.11023999999998</v>
      </c>
      <c r="Z18" s="44">
        <v>38.399675457924531</v>
      </c>
    </row>
    <row r="19" spans="1:26" ht="27" customHeight="1" x14ac:dyDescent="0.15">
      <c r="A19" s="1"/>
      <c r="B19" s="27"/>
      <c r="C19" s="2" t="s">
        <v>754</v>
      </c>
      <c r="D19" s="28" t="s">
        <v>755</v>
      </c>
      <c r="E19" s="29">
        <v>0.11965000000000001</v>
      </c>
      <c r="F19" s="30">
        <v>0.11965000000000001</v>
      </c>
      <c r="G19" s="30"/>
      <c r="H19" s="30">
        <v>0.11965000000000001</v>
      </c>
      <c r="I19" s="30"/>
      <c r="J19" s="30"/>
      <c r="K19" s="30"/>
      <c r="L19" s="29"/>
      <c r="M19" s="30"/>
      <c r="N19" s="29"/>
      <c r="O19" s="30"/>
      <c r="P19" s="30"/>
      <c r="Q19" s="30"/>
      <c r="R19" s="30"/>
      <c r="S19" s="29"/>
      <c r="T19" s="29">
        <v>804.48576000000003</v>
      </c>
      <c r="U19" s="29"/>
      <c r="V19" s="30"/>
      <c r="W19" s="30"/>
      <c r="X19" s="31"/>
      <c r="Y19" s="32">
        <v>804.60541000000001</v>
      </c>
      <c r="Z19" s="32">
        <v>36.005381564599794</v>
      </c>
    </row>
    <row r="20" spans="1:26" ht="27" customHeight="1" x14ac:dyDescent="0.15">
      <c r="A20" s="1"/>
      <c r="B20" s="33"/>
      <c r="C20" s="34" t="s">
        <v>756</v>
      </c>
      <c r="D20" s="35" t="s">
        <v>757</v>
      </c>
      <c r="E20" s="36">
        <v>8.9667100000000008</v>
      </c>
      <c r="F20" s="37">
        <v>8.9667100000000008</v>
      </c>
      <c r="G20" s="37"/>
      <c r="H20" s="37">
        <v>8.9667100000000008</v>
      </c>
      <c r="I20" s="37"/>
      <c r="J20" s="37"/>
      <c r="K20" s="37"/>
      <c r="L20" s="36"/>
      <c r="M20" s="37"/>
      <c r="N20" s="36">
        <v>14.05653</v>
      </c>
      <c r="O20" s="37">
        <v>7.1724800000000002</v>
      </c>
      <c r="P20" s="37"/>
      <c r="Q20" s="37">
        <v>7.1724800000000002</v>
      </c>
      <c r="R20" s="37">
        <v>6.8840500000000002</v>
      </c>
      <c r="S20" s="36"/>
      <c r="T20" s="36"/>
      <c r="U20" s="36"/>
      <c r="V20" s="37"/>
      <c r="W20" s="37"/>
      <c r="X20" s="38"/>
      <c r="Y20" s="39">
        <v>23.023240000000001</v>
      </c>
      <c r="Z20" s="39">
        <v>1.0302696585812872</v>
      </c>
    </row>
    <row r="21" spans="1:26" ht="27" customHeight="1" x14ac:dyDescent="0.15">
      <c r="A21" s="1"/>
      <c r="B21" s="33"/>
      <c r="C21" s="34" t="s">
        <v>758</v>
      </c>
      <c r="D21" s="35" t="s">
        <v>759</v>
      </c>
      <c r="E21" s="36"/>
      <c r="F21" s="37"/>
      <c r="G21" s="37"/>
      <c r="H21" s="37"/>
      <c r="I21" s="37"/>
      <c r="J21" s="37"/>
      <c r="K21" s="37"/>
      <c r="L21" s="36"/>
      <c r="M21" s="37"/>
      <c r="N21" s="36"/>
      <c r="O21" s="37"/>
      <c r="P21" s="37"/>
      <c r="Q21" s="37"/>
      <c r="R21" s="37"/>
      <c r="S21" s="36">
        <v>0.92976999999999999</v>
      </c>
      <c r="T21" s="36"/>
      <c r="U21" s="36"/>
      <c r="V21" s="37"/>
      <c r="W21" s="37"/>
      <c r="X21" s="38"/>
      <c r="Y21" s="39">
        <v>0.92976999999999999</v>
      </c>
      <c r="Z21" s="39">
        <v>4.160638643644958E-2</v>
      </c>
    </row>
    <row r="22" spans="1:26" ht="37.5" customHeight="1" x14ac:dyDescent="0.15">
      <c r="A22" s="1"/>
      <c r="B22" s="33"/>
      <c r="C22" s="34" t="s">
        <v>760</v>
      </c>
      <c r="D22" s="35" t="s">
        <v>761</v>
      </c>
      <c r="E22" s="36"/>
      <c r="F22" s="37"/>
      <c r="G22" s="37"/>
      <c r="H22" s="37"/>
      <c r="I22" s="37"/>
      <c r="J22" s="37"/>
      <c r="K22" s="37"/>
      <c r="L22" s="36"/>
      <c r="M22" s="37"/>
      <c r="N22" s="36">
        <v>24.551819999999999</v>
      </c>
      <c r="O22" s="37"/>
      <c r="P22" s="37"/>
      <c r="Q22" s="37"/>
      <c r="R22" s="37">
        <v>24.551819999999999</v>
      </c>
      <c r="S22" s="36">
        <v>5</v>
      </c>
      <c r="T22" s="36"/>
      <c r="U22" s="36"/>
      <c r="V22" s="37"/>
      <c r="W22" s="37"/>
      <c r="X22" s="38"/>
      <c r="Y22" s="40">
        <v>29.551819999999999</v>
      </c>
      <c r="Z22" s="40">
        <v>1.3224178483069999</v>
      </c>
    </row>
    <row r="23" spans="1:26" ht="15.75" customHeight="1" x14ac:dyDescent="0.15">
      <c r="A23" s="1"/>
      <c r="B23" s="20" t="s">
        <v>762</v>
      </c>
      <c r="C23" s="21"/>
      <c r="D23" s="22" t="s">
        <v>763</v>
      </c>
      <c r="E23" s="23"/>
      <c r="F23" s="24"/>
      <c r="G23" s="24"/>
      <c r="H23" s="24"/>
      <c r="I23" s="24"/>
      <c r="J23" s="24"/>
      <c r="K23" s="24"/>
      <c r="L23" s="23"/>
      <c r="M23" s="24"/>
      <c r="N23" s="23"/>
      <c r="O23" s="24"/>
      <c r="P23" s="24"/>
      <c r="Q23" s="24"/>
      <c r="R23" s="24"/>
      <c r="S23" s="23">
        <v>41.787280000000003</v>
      </c>
      <c r="T23" s="23"/>
      <c r="U23" s="23">
        <v>16.039629999999999</v>
      </c>
      <c r="V23" s="24">
        <v>16.039629999999999</v>
      </c>
      <c r="W23" s="24">
        <v>16.039629999999999</v>
      </c>
      <c r="X23" s="25"/>
      <c r="Y23" s="44">
        <v>57.826909999999998</v>
      </c>
      <c r="Z23" s="44">
        <v>2.58770315657183</v>
      </c>
    </row>
    <row r="24" spans="1:26" ht="27" customHeight="1" x14ac:dyDescent="0.15">
      <c r="A24" s="1"/>
      <c r="B24" s="27"/>
      <c r="C24" s="2" t="s">
        <v>764</v>
      </c>
      <c r="D24" s="28" t="s">
        <v>765</v>
      </c>
      <c r="E24" s="29"/>
      <c r="F24" s="30"/>
      <c r="G24" s="30"/>
      <c r="H24" s="30"/>
      <c r="I24" s="30"/>
      <c r="J24" s="30"/>
      <c r="K24" s="30"/>
      <c r="L24" s="29"/>
      <c r="M24" s="30"/>
      <c r="N24" s="29"/>
      <c r="O24" s="30"/>
      <c r="P24" s="30"/>
      <c r="Q24" s="30"/>
      <c r="R24" s="30"/>
      <c r="S24" s="29">
        <v>41.787280000000003</v>
      </c>
      <c r="T24" s="29"/>
      <c r="U24" s="29">
        <v>16.039629999999999</v>
      </c>
      <c r="V24" s="30">
        <v>16.039629999999999</v>
      </c>
      <c r="W24" s="30">
        <v>16.039629999999999</v>
      </c>
      <c r="X24" s="31"/>
      <c r="Y24" s="32">
        <v>57.826909999999998</v>
      </c>
      <c r="Z24" s="32">
        <v>2.58770315657183</v>
      </c>
    </row>
    <row r="25" spans="1:26" ht="37.5" customHeight="1" thickBot="1" x14ac:dyDescent="0.2">
      <c r="A25" s="1"/>
      <c r="B25" s="78" t="s">
        <v>766</v>
      </c>
      <c r="C25" s="79"/>
      <c r="D25" s="80" t="s">
        <v>767</v>
      </c>
      <c r="E25" s="81"/>
      <c r="F25" s="82"/>
      <c r="G25" s="82"/>
      <c r="H25" s="82"/>
      <c r="I25" s="82"/>
      <c r="J25" s="82"/>
      <c r="K25" s="82"/>
      <c r="L25" s="81"/>
      <c r="M25" s="82"/>
      <c r="N25" s="81"/>
      <c r="O25" s="82"/>
      <c r="P25" s="82"/>
      <c r="Q25" s="82"/>
      <c r="R25" s="82"/>
      <c r="S25" s="81"/>
      <c r="T25" s="81"/>
      <c r="U25" s="81"/>
      <c r="V25" s="82"/>
      <c r="W25" s="82"/>
      <c r="X25" s="100">
        <v>48</v>
      </c>
      <c r="Y25" s="101">
        <v>48</v>
      </c>
      <c r="Z25" s="101">
        <v>2.147957612043387</v>
      </c>
    </row>
    <row r="26" spans="1:26" ht="15.75" customHeight="1" thickBot="1" x14ac:dyDescent="0.2">
      <c r="A26" s="1"/>
      <c r="B26" s="86" t="s">
        <v>768</v>
      </c>
      <c r="C26" s="87"/>
      <c r="D26" s="87"/>
      <c r="E26" s="52">
        <v>1044.43605</v>
      </c>
      <c r="F26" s="53">
        <v>1039.6950399999998</v>
      </c>
      <c r="G26" s="54">
        <v>384.28633000000002</v>
      </c>
      <c r="H26" s="54">
        <v>334.64350000000002</v>
      </c>
      <c r="I26" s="54">
        <v>124.48467000000001</v>
      </c>
      <c r="J26" s="54">
        <v>196.28054</v>
      </c>
      <c r="K26" s="54">
        <v>4.7410100000000002</v>
      </c>
      <c r="L26" s="52">
        <v>218.84130000000002</v>
      </c>
      <c r="M26" s="52">
        <v>218.84130000000002</v>
      </c>
      <c r="N26" s="52">
        <v>55.161180000000002</v>
      </c>
      <c r="O26" s="53">
        <v>23.72531</v>
      </c>
      <c r="P26" s="54">
        <v>16.167490000000001</v>
      </c>
      <c r="Q26" s="54">
        <v>7.5578200000000004</v>
      </c>
      <c r="R26" s="55">
        <v>31.435870000000001</v>
      </c>
      <c r="S26" s="52">
        <v>47.71705</v>
      </c>
      <c r="T26" s="52">
        <v>804.48576000000003</v>
      </c>
      <c r="U26" s="52">
        <v>16.039629999999999</v>
      </c>
      <c r="V26" s="53">
        <v>16.039629999999999</v>
      </c>
      <c r="W26" s="55">
        <v>16.039629999999999</v>
      </c>
      <c r="X26" s="56">
        <v>48</v>
      </c>
      <c r="Y26" s="89">
        <v>2234.6809700000003</v>
      </c>
      <c r="Z26" s="64"/>
    </row>
    <row r="27" spans="1:26" ht="15.75" customHeight="1" thickBot="1" x14ac:dyDescent="0.2">
      <c r="A27" s="1"/>
      <c r="B27" s="229" t="s">
        <v>769</v>
      </c>
      <c r="C27" s="229"/>
      <c r="D27" s="229"/>
      <c r="E27" s="46">
        <v>46.737590914375573</v>
      </c>
      <c r="F27" s="47">
        <v>46.525434903578187</v>
      </c>
      <c r="G27" s="48">
        <v>17.196473910994104</v>
      </c>
      <c r="H27" s="48">
        <v>14.975001107205024</v>
      </c>
      <c r="I27" s="48">
        <v>5.5705790522751881</v>
      </c>
      <c r="J27" s="48">
        <v>8.7833808331038856</v>
      </c>
      <c r="K27" s="48">
        <v>0.21215601079737123</v>
      </c>
      <c r="L27" s="46">
        <v>9.7929549200931341</v>
      </c>
      <c r="M27" s="46">
        <v>9.7929549200931341</v>
      </c>
      <c r="N27" s="46">
        <v>2.4684140931311549</v>
      </c>
      <c r="O27" s="47">
        <v>1.0616866710956059</v>
      </c>
      <c r="P27" s="48">
        <v>0.72348090027365286</v>
      </c>
      <c r="Q27" s="48">
        <v>0.33820577082195313</v>
      </c>
      <c r="R27" s="49">
        <v>1.4067274220355488</v>
      </c>
      <c r="S27" s="46">
        <v>2.1352958494115599</v>
      </c>
      <c r="T27" s="46">
        <v>36.00002733276061</v>
      </c>
      <c r="U27" s="46">
        <v>0.71775927818457219</v>
      </c>
      <c r="V27" s="47">
        <v>0.71775927818457219</v>
      </c>
      <c r="W27" s="49">
        <v>0.71775927818457219</v>
      </c>
      <c r="X27" s="50">
        <v>2.147957612043387</v>
      </c>
      <c r="Y27" s="51"/>
      <c r="Z27" s="102"/>
    </row>
    <row r="28" spans="1:26" ht="13.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</sheetData>
  <mergeCells count="6">
    <mergeCell ref="Z3:Z6"/>
    <mergeCell ref="B27:D27"/>
    <mergeCell ref="B1:E1"/>
    <mergeCell ref="B2:E2"/>
    <mergeCell ref="D3:D5"/>
    <mergeCell ref="B6:C6"/>
  </mergeCells>
  <pageMargins left="0.7" right="0.7" top="0.75" bottom="0.75" header="0.39" footer="0.39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0"/>
  <sheetViews>
    <sheetView workbookViewId="0">
      <selection activeCell="A5" sqref="A5:XFD5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83203125" customWidth="1"/>
    <col min="4" max="4" width="9.1640625" customWidth="1"/>
    <col min="5" max="5" width="12.5" customWidth="1"/>
    <col min="6" max="6" width="7.33203125" bestFit="1" customWidth="1"/>
    <col min="7" max="7" width="8.5" customWidth="1"/>
    <col min="8" max="11" width="7.33203125" customWidth="1"/>
    <col min="12" max="12" width="6" customWidth="1"/>
    <col min="13" max="14" width="7.33203125" customWidth="1"/>
    <col min="15" max="15" width="7.1640625" customWidth="1"/>
    <col min="16" max="16" width="6.33203125" customWidth="1"/>
    <col min="17" max="17" width="7.33203125" customWidth="1"/>
    <col min="18" max="18" width="8.83203125" customWidth="1"/>
    <col min="19" max="19" width="7.5" customWidth="1"/>
    <col min="20" max="20" width="7.1640625" customWidth="1"/>
    <col min="21" max="21" width="7.33203125" customWidth="1"/>
    <col min="22" max="23" width="6.33203125" customWidth="1"/>
    <col min="24" max="24" width="7.33203125" customWidth="1"/>
    <col min="25" max="25" width="6.5" customWidth="1"/>
    <col min="26" max="26" width="8.5" customWidth="1"/>
    <col min="27" max="27" width="6.33203125" customWidth="1"/>
  </cols>
  <sheetData>
    <row r="1" spans="1:27" ht="13.5" customHeight="1" x14ac:dyDescent="0.15">
      <c r="A1" s="1"/>
      <c r="B1" s="217" t="s">
        <v>770</v>
      </c>
      <c r="C1" s="217"/>
      <c r="D1" s="217"/>
      <c r="E1" s="217"/>
      <c r="F1" s="2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thickBot="1" x14ac:dyDescent="0.2">
      <c r="A3" s="1"/>
      <c r="B3" s="3"/>
      <c r="C3" s="4"/>
      <c r="D3" s="4"/>
      <c r="E3" s="220" t="s">
        <v>771</v>
      </c>
      <c r="F3" s="5" t="s">
        <v>772</v>
      </c>
      <c r="G3" s="6"/>
      <c r="H3" s="6"/>
      <c r="I3" s="6"/>
      <c r="J3" s="6"/>
      <c r="K3" s="6"/>
      <c r="L3" s="6"/>
      <c r="M3" s="5" t="s">
        <v>773</v>
      </c>
      <c r="N3" s="6"/>
      <c r="O3" s="5" t="s">
        <v>774</v>
      </c>
      <c r="P3" s="6"/>
      <c r="Q3" s="6"/>
      <c r="R3" s="6"/>
      <c r="S3" s="6"/>
      <c r="T3" s="5" t="s">
        <v>775</v>
      </c>
      <c r="U3" s="5" t="s">
        <v>776</v>
      </c>
      <c r="V3" s="5" t="s">
        <v>777</v>
      </c>
      <c r="W3" s="6"/>
      <c r="X3" s="6"/>
      <c r="Y3" s="7" t="s">
        <v>778</v>
      </c>
      <c r="Z3" s="8" t="s">
        <v>779</v>
      </c>
      <c r="AA3" s="221" t="s">
        <v>780</v>
      </c>
    </row>
    <row r="4" spans="1:27" ht="15.75" customHeight="1" thickBot="1" x14ac:dyDescent="0.2">
      <c r="A4" s="1"/>
      <c r="B4" s="9"/>
      <c r="C4" s="10"/>
      <c r="D4" s="10"/>
      <c r="E4" s="220"/>
      <c r="F4" s="11"/>
      <c r="G4" s="12" t="s">
        <v>781</v>
      </c>
      <c r="H4" s="12"/>
      <c r="I4" s="12"/>
      <c r="J4" s="12"/>
      <c r="K4" s="12"/>
      <c r="L4" s="12" t="s">
        <v>782</v>
      </c>
      <c r="M4" s="11"/>
      <c r="N4" s="12" t="s">
        <v>783</v>
      </c>
      <c r="O4" s="11"/>
      <c r="P4" s="12" t="s">
        <v>784</v>
      </c>
      <c r="Q4" s="12"/>
      <c r="R4" s="12"/>
      <c r="S4" s="12" t="s">
        <v>785</v>
      </c>
      <c r="T4" s="11"/>
      <c r="U4" s="11"/>
      <c r="V4" s="11"/>
      <c r="W4" s="12" t="s">
        <v>786</v>
      </c>
      <c r="X4" s="12"/>
      <c r="Y4" s="13"/>
      <c r="Z4" s="14"/>
      <c r="AA4" s="222"/>
    </row>
    <row r="5" spans="1:27" ht="15.75" customHeight="1" thickBot="1" x14ac:dyDescent="0.2">
      <c r="A5" s="1"/>
      <c r="B5" s="9"/>
      <c r="C5" s="10"/>
      <c r="D5" s="10"/>
      <c r="E5" s="220"/>
      <c r="F5" s="11"/>
      <c r="G5" s="12"/>
      <c r="H5" s="12" t="s">
        <v>787</v>
      </c>
      <c r="I5" s="12" t="s">
        <v>788</v>
      </c>
      <c r="J5" s="12" t="s">
        <v>789</v>
      </c>
      <c r="K5" s="12" t="s">
        <v>790</v>
      </c>
      <c r="L5" s="12"/>
      <c r="M5" s="11"/>
      <c r="N5" s="12"/>
      <c r="O5" s="11"/>
      <c r="P5" s="12"/>
      <c r="Q5" s="12" t="s">
        <v>791</v>
      </c>
      <c r="R5" s="12" t="s">
        <v>792</v>
      </c>
      <c r="S5" s="12"/>
      <c r="T5" s="11"/>
      <c r="U5" s="11"/>
      <c r="V5" s="11"/>
      <c r="W5" s="12"/>
      <c r="X5" s="12" t="s">
        <v>793</v>
      </c>
      <c r="Y5" s="13"/>
      <c r="Z5" s="14"/>
      <c r="AA5" s="222"/>
    </row>
    <row r="6" spans="1:27" ht="111.75" customHeight="1" x14ac:dyDescent="0.2">
      <c r="A6" s="1"/>
      <c r="B6" s="226" t="s">
        <v>794</v>
      </c>
      <c r="C6" s="226"/>
      <c r="D6" s="226"/>
      <c r="E6" s="16" t="s">
        <v>795</v>
      </c>
      <c r="F6" s="17" t="s">
        <v>796</v>
      </c>
      <c r="G6" s="18" t="s">
        <v>797</v>
      </c>
      <c r="H6" s="18" t="s">
        <v>798</v>
      </c>
      <c r="I6" s="18" t="s">
        <v>799</v>
      </c>
      <c r="J6" s="18" t="s">
        <v>800</v>
      </c>
      <c r="K6" s="18" t="s">
        <v>801</v>
      </c>
      <c r="L6" s="18" t="s">
        <v>802</v>
      </c>
      <c r="M6" s="17" t="s">
        <v>803</v>
      </c>
      <c r="N6" s="18" t="s">
        <v>804</v>
      </c>
      <c r="O6" s="17" t="s">
        <v>805</v>
      </c>
      <c r="P6" s="18" t="s">
        <v>806</v>
      </c>
      <c r="Q6" s="18" t="s">
        <v>807</v>
      </c>
      <c r="R6" s="18" t="s">
        <v>808</v>
      </c>
      <c r="S6" s="18" t="s">
        <v>809</v>
      </c>
      <c r="T6" s="17" t="s">
        <v>810</v>
      </c>
      <c r="U6" s="17" t="s">
        <v>811</v>
      </c>
      <c r="V6" s="17" t="s">
        <v>812</v>
      </c>
      <c r="W6" s="18" t="s">
        <v>813</v>
      </c>
      <c r="X6" s="18" t="s">
        <v>814</v>
      </c>
      <c r="Y6" s="19" t="s">
        <v>815</v>
      </c>
      <c r="Z6" s="14"/>
      <c r="AA6" s="222"/>
    </row>
    <row r="7" spans="1:27" ht="15.75" customHeight="1" x14ac:dyDescent="0.15">
      <c r="A7" s="1"/>
      <c r="B7" s="20" t="s">
        <v>816</v>
      </c>
      <c r="C7" s="21"/>
      <c r="D7" s="21"/>
      <c r="E7" s="22" t="s">
        <v>817</v>
      </c>
      <c r="F7" s="23">
        <v>831.93976999999995</v>
      </c>
      <c r="G7" s="24">
        <v>827.56385</v>
      </c>
      <c r="H7" s="24">
        <v>274.99727000000001</v>
      </c>
      <c r="I7" s="24">
        <v>286.60112000000004</v>
      </c>
      <c r="J7" s="24">
        <v>101.20508000000001</v>
      </c>
      <c r="K7" s="24">
        <v>164.76038</v>
      </c>
      <c r="L7" s="24">
        <v>4.3759199999999998</v>
      </c>
      <c r="M7" s="23">
        <v>134.44253</v>
      </c>
      <c r="N7" s="24">
        <v>134.44253</v>
      </c>
      <c r="O7" s="23">
        <v>37.344059999999999</v>
      </c>
      <c r="P7" s="24">
        <v>8.1469699999999996</v>
      </c>
      <c r="Q7" s="24">
        <v>5.2452899999999998</v>
      </c>
      <c r="R7" s="24">
        <v>2.9016799999999998</v>
      </c>
      <c r="S7" s="24">
        <v>29.197090000000003</v>
      </c>
      <c r="T7" s="23">
        <v>2.7067699999999997</v>
      </c>
      <c r="U7" s="23">
        <v>284.36052999999998</v>
      </c>
      <c r="V7" s="23">
        <v>0.60572000000000004</v>
      </c>
      <c r="W7" s="24">
        <v>0.60572000000000004</v>
      </c>
      <c r="X7" s="24">
        <v>0.60572000000000004</v>
      </c>
      <c r="Y7" s="25"/>
      <c r="Z7" s="26">
        <v>1291.3993800000001</v>
      </c>
      <c r="AA7" s="26">
        <v>57.788981325696966</v>
      </c>
    </row>
    <row r="8" spans="1:27" ht="27" customHeight="1" x14ac:dyDescent="0.15">
      <c r="A8" s="1"/>
      <c r="B8" s="27"/>
      <c r="C8" s="2" t="s">
        <v>818</v>
      </c>
      <c r="D8" s="2"/>
      <c r="E8" s="28" t="s">
        <v>819</v>
      </c>
      <c r="F8" s="29">
        <v>137.26197000000002</v>
      </c>
      <c r="G8" s="30">
        <v>137.26197000000002</v>
      </c>
      <c r="H8" s="30"/>
      <c r="I8" s="30">
        <v>77.174509999999998</v>
      </c>
      <c r="J8" s="30">
        <v>60.087460000000007</v>
      </c>
      <c r="K8" s="30"/>
      <c r="L8" s="30"/>
      <c r="M8" s="29"/>
      <c r="N8" s="30"/>
      <c r="O8" s="29">
        <v>6.1799400000000002</v>
      </c>
      <c r="P8" s="30"/>
      <c r="Q8" s="30"/>
      <c r="R8" s="30"/>
      <c r="S8" s="30">
        <v>6.1799400000000002</v>
      </c>
      <c r="T8" s="29"/>
      <c r="U8" s="29">
        <v>18.18751</v>
      </c>
      <c r="V8" s="29"/>
      <c r="W8" s="30"/>
      <c r="X8" s="30"/>
      <c r="Y8" s="31"/>
      <c r="Z8" s="32">
        <v>161.62942000000001</v>
      </c>
      <c r="AA8" s="32">
        <v>7.2327737481670722</v>
      </c>
    </row>
    <row r="9" spans="1:27" ht="27" customHeight="1" x14ac:dyDescent="0.15">
      <c r="A9" s="1"/>
      <c r="B9" s="33"/>
      <c r="C9" s="34"/>
      <c r="D9" s="34" t="s">
        <v>820</v>
      </c>
      <c r="E9" s="35" t="s">
        <v>821</v>
      </c>
      <c r="F9" s="36">
        <v>113.95037000000001</v>
      </c>
      <c r="G9" s="37">
        <v>113.95037000000001</v>
      </c>
      <c r="H9" s="37"/>
      <c r="I9" s="37">
        <v>66.122050000000002</v>
      </c>
      <c r="J9" s="37">
        <v>47.828320000000005</v>
      </c>
      <c r="K9" s="37"/>
      <c r="L9" s="37"/>
      <c r="M9" s="36"/>
      <c r="N9" s="37"/>
      <c r="O9" s="36">
        <v>5.8489399999999998</v>
      </c>
      <c r="P9" s="37"/>
      <c r="Q9" s="37"/>
      <c r="R9" s="37"/>
      <c r="S9" s="37">
        <v>5.8489399999999998</v>
      </c>
      <c r="T9" s="36"/>
      <c r="U9" s="36">
        <v>16.407959999999999</v>
      </c>
      <c r="V9" s="36"/>
      <c r="W9" s="37"/>
      <c r="X9" s="37"/>
      <c r="Y9" s="38"/>
      <c r="Z9" s="39">
        <v>136.20726999999999</v>
      </c>
      <c r="AA9" s="39">
        <v>6.0951549957025408</v>
      </c>
    </row>
    <row r="10" spans="1:27" ht="15.75" customHeight="1" x14ac:dyDescent="0.15">
      <c r="A10" s="1"/>
      <c r="B10" s="33"/>
      <c r="C10" s="34"/>
      <c r="D10" s="34" t="s">
        <v>822</v>
      </c>
      <c r="E10" s="35" t="s">
        <v>823</v>
      </c>
      <c r="F10" s="36">
        <v>23.311599999999999</v>
      </c>
      <c r="G10" s="37">
        <v>23.311599999999999</v>
      </c>
      <c r="H10" s="37"/>
      <c r="I10" s="37">
        <v>11.05246</v>
      </c>
      <c r="J10" s="37">
        <v>12.25914</v>
      </c>
      <c r="K10" s="37"/>
      <c r="L10" s="37"/>
      <c r="M10" s="36"/>
      <c r="N10" s="37"/>
      <c r="O10" s="36">
        <v>0.33100000000000002</v>
      </c>
      <c r="P10" s="37"/>
      <c r="Q10" s="37"/>
      <c r="R10" s="37"/>
      <c r="S10" s="37">
        <v>0.33100000000000002</v>
      </c>
      <c r="T10" s="36"/>
      <c r="U10" s="36">
        <v>1.77955</v>
      </c>
      <c r="V10" s="36"/>
      <c r="W10" s="37"/>
      <c r="X10" s="37"/>
      <c r="Y10" s="38"/>
      <c r="Z10" s="39">
        <v>25.422149999999998</v>
      </c>
      <c r="AA10" s="39">
        <v>1.1376187524645298</v>
      </c>
    </row>
    <row r="11" spans="1:27" ht="59.25" customHeight="1" x14ac:dyDescent="0.15">
      <c r="A11" s="1"/>
      <c r="B11" s="33"/>
      <c r="C11" s="34" t="s">
        <v>824</v>
      </c>
      <c r="D11" s="34"/>
      <c r="E11" s="35" t="s">
        <v>825</v>
      </c>
      <c r="F11" s="36">
        <v>105.06482000000001</v>
      </c>
      <c r="G11" s="37">
        <v>105.06482000000001</v>
      </c>
      <c r="H11" s="37"/>
      <c r="I11" s="37">
        <v>95.75809000000001</v>
      </c>
      <c r="J11" s="37">
        <v>9.3067299999999999</v>
      </c>
      <c r="K11" s="37"/>
      <c r="L11" s="37"/>
      <c r="M11" s="36"/>
      <c r="N11" s="37"/>
      <c r="O11" s="36">
        <v>15.097239999999999</v>
      </c>
      <c r="P11" s="37"/>
      <c r="Q11" s="37"/>
      <c r="R11" s="37"/>
      <c r="S11" s="37">
        <v>15.097239999999999</v>
      </c>
      <c r="T11" s="36"/>
      <c r="U11" s="36">
        <v>5.1672099999999999</v>
      </c>
      <c r="V11" s="36"/>
      <c r="W11" s="37"/>
      <c r="X11" s="37"/>
      <c r="Y11" s="38"/>
      <c r="Z11" s="39">
        <v>125.32927000000001</v>
      </c>
      <c r="AA11" s="39">
        <v>5.608374106229812</v>
      </c>
    </row>
    <row r="12" spans="1:27" ht="15.75" customHeight="1" x14ac:dyDescent="0.15">
      <c r="A12" s="1"/>
      <c r="B12" s="33"/>
      <c r="C12" s="34" t="s">
        <v>826</v>
      </c>
      <c r="D12" s="34"/>
      <c r="E12" s="35" t="s">
        <v>827</v>
      </c>
      <c r="F12" s="36">
        <v>287.91822000000002</v>
      </c>
      <c r="G12" s="37">
        <v>287.91822000000002</v>
      </c>
      <c r="H12" s="37">
        <v>274.99727000000001</v>
      </c>
      <c r="I12" s="37">
        <v>12.920949999999999</v>
      </c>
      <c r="J12" s="37"/>
      <c r="K12" s="37"/>
      <c r="L12" s="37"/>
      <c r="M12" s="36"/>
      <c r="N12" s="37"/>
      <c r="O12" s="36">
        <v>0.52146999999999999</v>
      </c>
      <c r="P12" s="37"/>
      <c r="Q12" s="37"/>
      <c r="R12" s="37"/>
      <c r="S12" s="37">
        <v>0.52146999999999999</v>
      </c>
      <c r="T12" s="36">
        <v>0.44838</v>
      </c>
      <c r="U12" s="36">
        <v>34.188249999999996</v>
      </c>
      <c r="V12" s="36">
        <v>0.60572000000000004</v>
      </c>
      <c r="W12" s="37">
        <v>0.60572000000000004</v>
      </c>
      <c r="X12" s="37">
        <v>0.60572000000000004</v>
      </c>
      <c r="Y12" s="38"/>
      <c r="Z12" s="39">
        <v>323.68204000000003</v>
      </c>
      <c r="AA12" s="39">
        <v>14.484485322444169</v>
      </c>
    </row>
    <row r="13" spans="1:27" ht="15.75" customHeight="1" x14ac:dyDescent="0.15">
      <c r="A13" s="1"/>
      <c r="B13" s="33"/>
      <c r="C13" s="34" t="s">
        <v>828</v>
      </c>
      <c r="D13" s="34"/>
      <c r="E13" s="35" t="s">
        <v>829</v>
      </c>
      <c r="F13" s="36">
        <v>245.32174000000001</v>
      </c>
      <c r="G13" s="37">
        <v>245.32174000000001</v>
      </c>
      <c r="H13" s="37"/>
      <c r="I13" s="37">
        <v>66.302390000000003</v>
      </c>
      <c r="J13" s="37">
        <v>14.25897</v>
      </c>
      <c r="K13" s="37">
        <v>164.76038</v>
      </c>
      <c r="L13" s="37"/>
      <c r="M13" s="36"/>
      <c r="N13" s="37"/>
      <c r="O13" s="36">
        <v>7.3984399999999999</v>
      </c>
      <c r="P13" s="37"/>
      <c r="Q13" s="37"/>
      <c r="R13" s="37"/>
      <c r="S13" s="37">
        <v>7.3984399999999999</v>
      </c>
      <c r="T13" s="36"/>
      <c r="U13" s="36">
        <v>10.663220000000001</v>
      </c>
      <c r="V13" s="36"/>
      <c r="W13" s="37"/>
      <c r="X13" s="37"/>
      <c r="Y13" s="38"/>
      <c r="Z13" s="39">
        <v>263.38339999999999</v>
      </c>
      <c r="AA13" s="39">
        <v>11.786174455263076</v>
      </c>
    </row>
    <row r="14" spans="1:27" ht="27" customHeight="1" x14ac:dyDescent="0.15">
      <c r="A14" s="1"/>
      <c r="B14" s="33"/>
      <c r="C14" s="34" t="s">
        <v>830</v>
      </c>
      <c r="D14" s="34"/>
      <c r="E14" s="35" t="s">
        <v>831</v>
      </c>
      <c r="F14" s="36">
        <v>36.946010000000008</v>
      </c>
      <c r="G14" s="37">
        <v>32.570090000000008</v>
      </c>
      <c r="H14" s="37"/>
      <c r="I14" s="37">
        <v>15.018170000000001</v>
      </c>
      <c r="J14" s="37">
        <v>17.551920000000003</v>
      </c>
      <c r="K14" s="37"/>
      <c r="L14" s="37">
        <v>4.3759199999999998</v>
      </c>
      <c r="M14" s="36">
        <v>134.44253</v>
      </c>
      <c r="N14" s="37">
        <v>134.44253</v>
      </c>
      <c r="O14" s="36">
        <v>8.1469699999999996</v>
      </c>
      <c r="P14" s="37">
        <v>8.1469699999999996</v>
      </c>
      <c r="Q14" s="37">
        <v>5.2452899999999998</v>
      </c>
      <c r="R14" s="37">
        <v>2.9016799999999998</v>
      </c>
      <c r="S14" s="37"/>
      <c r="T14" s="36">
        <v>2.2583899999999999</v>
      </c>
      <c r="U14" s="36">
        <v>216.15433999999999</v>
      </c>
      <c r="V14" s="36"/>
      <c r="W14" s="37"/>
      <c r="X14" s="37"/>
      <c r="Y14" s="38"/>
      <c r="Z14" s="39">
        <v>397.94824</v>
      </c>
      <c r="AA14" s="39">
        <v>17.80783215952448</v>
      </c>
    </row>
    <row r="15" spans="1:27" ht="37.5" customHeight="1" x14ac:dyDescent="0.15">
      <c r="A15" s="1"/>
      <c r="B15" s="33"/>
      <c r="C15" s="34" t="s">
        <v>832</v>
      </c>
      <c r="D15" s="34"/>
      <c r="E15" s="35" t="s">
        <v>833</v>
      </c>
      <c r="F15" s="36">
        <v>19.427009999999999</v>
      </c>
      <c r="G15" s="37">
        <v>19.427009999999999</v>
      </c>
      <c r="H15" s="37"/>
      <c r="I15" s="37">
        <v>19.427009999999999</v>
      </c>
      <c r="J15" s="37"/>
      <c r="K15" s="37"/>
      <c r="L15" s="37"/>
      <c r="M15" s="36"/>
      <c r="N15" s="37"/>
      <c r="O15" s="36"/>
      <c r="P15" s="37"/>
      <c r="Q15" s="37"/>
      <c r="R15" s="37"/>
      <c r="S15" s="37"/>
      <c r="T15" s="36"/>
      <c r="U15" s="36"/>
      <c r="V15" s="36"/>
      <c r="W15" s="37"/>
      <c r="X15" s="37"/>
      <c r="Y15" s="38"/>
      <c r="Z15" s="40">
        <v>19.427009999999999</v>
      </c>
      <c r="AA15" s="40">
        <v>0.86934153406835935</v>
      </c>
    </row>
    <row r="16" spans="1:27" ht="37.5" customHeight="1" x14ac:dyDescent="0.15">
      <c r="A16" s="1"/>
      <c r="B16" s="20" t="s">
        <v>834</v>
      </c>
      <c r="C16" s="21"/>
      <c r="D16" s="21"/>
      <c r="E16" s="22" t="s">
        <v>835</v>
      </c>
      <c r="F16" s="23">
        <v>5.0776500000000002</v>
      </c>
      <c r="G16" s="24">
        <v>5.0776500000000002</v>
      </c>
      <c r="H16" s="24"/>
      <c r="I16" s="24">
        <v>5.0776500000000002</v>
      </c>
      <c r="J16" s="24"/>
      <c r="K16" s="24"/>
      <c r="L16" s="24"/>
      <c r="M16" s="23"/>
      <c r="N16" s="24"/>
      <c r="O16" s="23"/>
      <c r="P16" s="24"/>
      <c r="Q16" s="24"/>
      <c r="R16" s="24"/>
      <c r="S16" s="24"/>
      <c r="T16" s="23"/>
      <c r="U16" s="23"/>
      <c r="V16" s="23"/>
      <c r="W16" s="24"/>
      <c r="X16" s="24"/>
      <c r="Y16" s="25"/>
      <c r="Z16" s="44">
        <v>5.0776500000000002</v>
      </c>
      <c r="AA16" s="44">
        <v>0.22722035148292019</v>
      </c>
    </row>
    <row r="17" spans="1:27" ht="37.5" customHeight="1" x14ac:dyDescent="0.15">
      <c r="A17" s="1"/>
      <c r="B17" s="27"/>
      <c r="C17" s="2" t="s">
        <v>836</v>
      </c>
      <c r="D17" s="2"/>
      <c r="E17" s="28" t="s">
        <v>837</v>
      </c>
      <c r="F17" s="29">
        <v>5.0776500000000002</v>
      </c>
      <c r="G17" s="30">
        <v>5.0776500000000002</v>
      </c>
      <c r="H17" s="30"/>
      <c r="I17" s="30">
        <v>5.0776500000000002</v>
      </c>
      <c r="J17" s="30"/>
      <c r="K17" s="30"/>
      <c r="L17" s="30"/>
      <c r="M17" s="29"/>
      <c r="N17" s="30"/>
      <c r="O17" s="29"/>
      <c r="P17" s="30"/>
      <c r="Q17" s="30"/>
      <c r="R17" s="30"/>
      <c r="S17" s="30"/>
      <c r="T17" s="29"/>
      <c r="U17" s="29"/>
      <c r="V17" s="29"/>
      <c r="W17" s="30"/>
      <c r="X17" s="30"/>
      <c r="Y17" s="31"/>
      <c r="Z17" s="32">
        <v>5.0776500000000002</v>
      </c>
      <c r="AA17" s="32">
        <v>0.22722035148292019</v>
      </c>
    </row>
    <row r="18" spans="1:27" ht="15.75" customHeight="1" x14ac:dyDescent="0.15">
      <c r="A18" s="1"/>
      <c r="B18" s="33"/>
      <c r="C18" s="34"/>
      <c r="D18" s="34" t="s">
        <v>838</v>
      </c>
      <c r="E18" s="35" t="s">
        <v>839</v>
      </c>
      <c r="F18" s="36">
        <v>5.0776500000000002</v>
      </c>
      <c r="G18" s="37">
        <v>5.0776500000000002</v>
      </c>
      <c r="H18" s="37"/>
      <c r="I18" s="37">
        <v>5.0776500000000002</v>
      </c>
      <c r="J18" s="37"/>
      <c r="K18" s="37"/>
      <c r="L18" s="37"/>
      <c r="M18" s="36"/>
      <c r="N18" s="37"/>
      <c r="O18" s="36"/>
      <c r="P18" s="37"/>
      <c r="Q18" s="37"/>
      <c r="R18" s="37"/>
      <c r="S18" s="37"/>
      <c r="T18" s="36"/>
      <c r="U18" s="36"/>
      <c r="V18" s="36"/>
      <c r="W18" s="37"/>
      <c r="X18" s="37"/>
      <c r="Y18" s="38"/>
      <c r="Z18" s="40">
        <v>5.0776500000000002</v>
      </c>
      <c r="AA18" s="40">
        <v>0.22722035148292019</v>
      </c>
    </row>
    <row r="19" spans="1:27" ht="37.5" customHeight="1" x14ac:dyDescent="0.15">
      <c r="A19" s="1"/>
      <c r="B19" s="20" t="s">
        <v>840</v>
      </c>
      <c r="C19" s="21"/>
      <c r="D19" s="21"/>
      <c r="E19" s="22" t="s">
        <v>841</v>
      </c>
      <c r="F19" s="23">
        <v>132.80244999999999</v>
      </c>
      <c r="G19" s="24">
        <v>132.80244999999999</v>
      </c>
      <c r="H19" s="24">
        <v>88.378659999999996</v>
      </c>
      <c r="I19" s="24">
        <v>13.387459999999999</v>
      </c>
      <c r="J19" s="24">
        <v>21.709629999999997</v>
      </c>
      <c r="K19" s="24">
        <v>9.3267000000000007</v>
      </c>
      <c r="L19" s="24"/>
      <c r="M19" s="23">
        <v>8.1866299999999992</v>
      </c>
      <c r="N19" s="24">
        <v>8.1866299999999992</v>
      </c>
      <c r="O19" s="23">
        <v>6.1067499999999999</v>
      </c>
      <c r="P19" s="24">
        <v>3.8679600000000001</v>
      </c>
      <c r="Q19" s="24">
        <v>0.38424000000000003</v>
      </c>
      <c r="R19" s="24">
        <v>3.4837199999999999</v>
      </c>
      <c r="S19" s="24">
        <v>2.2387899999999998</v>
      </c>
      <c r="T19" s="23">
        <v>45.010279999999995</v>
      </c>
      <c r="U19" s="23">
        <v>235.45783999999998</v>
      </c>
      <c r="V19" s="23">
        <v>15.433909999999999</v>
      </c>
      <c r="W19" s="24">
        <v>15.433909999999999</v>
      </c>
      <c r="X19" s="24">
        <v>15.433909999999999</v>
      </c>
      <c r="Y19" s="25"/>
      <c r="Z19" s="44">
        <v>442.99786</v>
      </c>
      <c r="AA19" s="44">
        <v>19.823762853954381</v>
      </c>
    </row>
    <row r="20" spans="1:27" ht="15.75" customHeight="1" x14ac:dyDescent="0.15">
      <c r="A20" s="1"/>
      <c r="B20" s="27"/>
      <c r="C20" s="2" t="s">
        <v>842</v>
      </c>
      <c r="D20" s="2"/>
      <c r="E20" s="28" t="s">
        <v>843</v>
      </c>
      <c r="F20" s="29"/>
      <c r="G20" s="30"/>
      <c r="H20" s="30"/>
      <c r="I20" s="30"/>
      <c r="J20" s="30"/>
      <c r="K20" s="30"/>
      <c r="L20" s="30"/>
      <c r="M20" s="29"/>
      <c r="N20" s="30"/>
      <c r="O20" s="29"/>
      <c r="P20" s="30"/>
      <c r="Q20" s="30"/>
      <c r="R20" s="30"/>
      <c r="S20" s="30"/>
      <c r="T20" s="29"/>
      <c r="U20" s="29">
        <v>139.59338</v>
      </c>
      <c r="V20" s="29"/>
      <c r="W20" s="30"/>
      <c r="X20" s="30"/>
      <c r="Y20" s="31"/>
      <c r="Z20" s="32">
        <v>139.59338</v>
      </c>
      <c r="AA20" s="32">
        <v>6.24668042663217</v>
      </c>
    </row>
    <row r="21" spans="1:27" ht="37.5" customHeight="1" x14ac:dyDescent="0.15">
      <c r="A21" s="1"/>
      <c r="B21" s="33"/>
      <c r="C21" s="34" t="s">
        <v>844</v>
      </c>
      <c r="D21" s="34"/>
      <c r="E21" s="35" t="s">
        <v>845</v>
      </c>
      <c r="F21" s="36"/>
      <c r="G21" s="37"/>
      <c r="H21" s="37"/>
      <c r="I21" s="37"/>
      <c r="J21" s="37"/>
      <c r="K21" s="37"/>
      <c r="L21" s="37"/>
      <c r="M21" s="36"/>
      <c r="N21" s="37"/>
      <c r="O21" s="36"/>
      <c r="P21" s="37"/>
      <c r="Q21" s="37"/>
      <c r="R21" s="37"/>
      <c r="S21" s="37"/>
      <c r="T21" s="36"/>
      <c r="U21" s="36">
        <v>1.0952900000000001</v>
      </c>
      <c r="V21" s="36"/>
      <c r="W21" s="37"/>
      <c r="X21" s="37"/>
      <c r="Y21" s="38"/>
      <c r="Z21" s="39">
        <v>1.0952900000000001</v>
      </c>
      <c r="AA21" s="39">
        <v>4.9013259829985854E-2</v>
      </c>
    </row>
    <row r="22" spans="1:27" ht="37.5" customHeight="1" x14ac:dyDescent="0.15">
      <c r="A22" s="1"/>
      <c r="B22" s="33"/>
      <c r="C22" s="34" t="s">
        <v>846</v>
      </c>
      <c r="D22" s="34"/>
      <c r="E22" s="35" t="s">
        <v>847</v>
      </c>
      <c r="F22" s="36">
        <v>132.08789999999999</v>
      </c>
      <c r="G22" s="37">
        <v>132.08789999999999</v>
      </c>
      <c r="H22" s="37">
        <v>88.378659999999996</v>
      </c>
      <c r="I22" s="37">
        <v>12.672909999999998</v>
      </c>
      <c r="J22" s="37">
        <v>21.709629999999997</v>
      </c>
      <c r="K22" s="37">
        <v>9.3267000000000007</v>
      </c>
      <c r="L22" s="37"/>
      <c r="M22" s="36"/>
      <c r="N22" s="37"/>
      <c r="O22" s="36">
        <v>2.66588</v>
      </c>
      <c r="P22" s="37">
        <v>0.42709000000000003</v>
      </c>
      <c r="Q22" s="37">
        <v>0.38424000000000003</v>
      </c>
      <c r="R22" s="37">
        <v>4.2849999999999999E-2</v>
      </c>
      <c r="S22" s="37">
        <v>2.2387899999999998</v>
      </c>
      <c r="T22" s="36"/>
      <c r="U22" s="36">
        <v>38.645200000000003</v>
      </c>
      <c r="V22" s="36">
        <v>15.433909999999999</v>
      </c>
      <c r="W22" s="37">
        <v>15.433909999999999</v>
      </c>
      <c r="X22" s="37">
        <v>15.433909999999999</v>
      </c>
      <c r="Y22" s="38"/>
      <c r="Z22" s="39">
        <v>188.83288999999999</v>
      </c>
      <c r="AA22" s="39">
        <v>8.4501049968657949</v>
      </c>
    </row>
    <row r="23" spans="1:27" ht="48" customHeight="1" x14ac:dyDescent="0.15">
      <c r="A23" s="1"/>
      <c r="B23" s="33"/>
      <c r="C23" s="34"/>
      <c r="D23" s="34" t="s">
        <v>848</v>
      </c>
      <c r="E23" s="35" t="s">
        <v>849</v>
      </c>
      <c r="F23" s="36"/>
      <c r="G23" s="37"/>
      <c r="H23" s="37"/>
      <c r="I23" s="37"/>
      <c r="J23" s="37"/>
      <c r="K23" s="37"/>
      <c r="L23" s="37"/>
      <c r="M23" s="36"/>
      <c r="N23" s="37"/>
      <c r="O23" s="36">
        <v>4.2849999999999999E-2</v>
      </c>
      <c r="P23" s="37">
        <v>4.2849999999999999E-2</v>
      </c>
      <c r="Q23" s="37"/>
      <c r="R23" s="37">
        <v>4.2849999999999999E-2</v>
      </c>
      <c r="S23" s="37"/>
      <c r="T23" s="36"/>
      <c r="U23" s="36"/>
      <c r="V23" s="36"/>
      <c r="W23" s="37"/>
      <c r="X23" s="37"/>
      <c r="Y23" s="38"/>
      <c r="Z23" s="39">
        <v>4.2849999999999999E-2</v>
      </c>
      <c r="AA23" s="39">
        <v>1.9174996427566155E-3</v>
      </c>
    </row>
    <row r="24" spans="1:27" ht="27" customHeight="1" x14ac:dyDescent="0.15">
      <c r="A24" s="1"/>
      <c r="B24" s="33"/>
      <c r="C24" s="34"/>
      <c r="D24" s="34" t="s">
        <v>850</v>
      </c>
      <c r="E24" s="35" t="s">
        <v>851</v>
      </c>
      <c r="F24" s="36">
        <v>111.45376999999999</v>
      </c>
      <c r="G24" s="37">
        <v>111.45376999999999</v>
      </c>
      <c r="H24" s="37">
        <v>88.378659999999996</v>
      </c>
      <c r="I24" s="37">
        <v>6.8750099999999996</v>
      </c>
      <c r="J24" s="37">
        <v>16.200099999999999</v>
      </c>
      <c r="K24" s="37"/>
      <c r="L24" s="37"/>
      <c r="M24" s="36"/>
      <c r="N24" s="37"/>
      <c r="O24" s="36">
        <v>0.52148000000000005</v>
      </c>
      <c r="P24" s="37"/>
      <c r="Q24" s="37"/>
      <c r="R24" s="37"/>
      <c r="S24" s="37">
        <v>0.52148000000000005</v>
      </c>
      <c r="T24" s="36"/>
      <c r="U24" s="36">
        <v>34.188249999999996</v>
      </c>
      <c r="V24" s="36"/>
      <c r="W24" s="37"/>
      <c r="X24" s="37"/>
      <c r="Y24" s="38"/>
      <c r="Z24" s="39">
        <v>146.1635</v>
      </c>
      <c r="AA24" s="39">
        <v>6.5406874920433271</v>
      </c>
    </row>
    <row r="25" spans="1:27" ht="27" customHeight="1" x14ac:dyDescent="0.15">
      <c r="A25" s="1"/>
      <c r="B25" s="33"/>
      <c r="C25" s="34"/>
      <c r="D25" s="34" t="s">
        <v>852</v>
      </c>
      <c r="E25" s="35" t="s">
        <v>853</v>
      </c>
      <c r="F25" s="36">
        <v>11.200790000000001</v>
      </c>
      <c r="G25" s="37">
        <v>11.200790000000001</v>
      </c>
      <c r="H25" s="37"/>
      <c r="I25" s="37">
        <v>1.22306</v>
      </c>
      <c r="J25" s="37">
        <v>0.65103</v>
      </c>
      <c r="K25" s="37">
        <v>9.3267000000000007</v>
      </c>
      <c r="L25" s="37"/>
      <c r="M25" s="36"/>
      <c r="N25" s="37"/>
      <c r="O25" s="36">
        <v>0.33778999999999998</v>
      </c>
      <c r="P25" s="37"/>
      <c r="Q25" s="37"/>
      <c r="R25" s="37"/>
      <c r="S25" s="37">
        <v>0.33778999999999998</v>
      </c>
      <c r="T25" s="36"/>
      <c r="U25" s="36">
        <v>0.48686000000000001</v>
      </c>
      <c r="V25" s="36"/>
      <c r="W25" s="37"/>
      <c r="X25" s="37"/>
      <c r="Y25" s="38"/>
      <c r="Z25" s="39">
        <v>12.025440000000001</v>
      </c>
      <c r="AA25" s="39">
        <v>0.53812781572908097</v>
      </c>
    </row>
    <row r="26" spans="1:27" ht="15.75" customHeight="1" x14ac:dyDescent="0.15">
      <c r="A26" s="1"/>
      <c r="B26" s="33"/>
      <c r="C26" s="34"/>
      <c r="D26" s="34" t="s">
        <v>854</v>
      </c>
      <c r="E26" s="35" t="s">
        <v>855</v>
      </c>
      <c r="F26" s="36">
        <v>6.8634700000000004</v>
      </c>
      <c r="G26" s="37">
        <v>6.8634700000000004</v>
      </c>
      <c r="H26" s="37"/>
      <c r="I26" s="37">
        <v>2.2541700000000002</v>
      </c>
      <c r="J26" s="37">
        <v>4.6093000000000002</v>
      </c>
      <c r="K26" s="37"/>
      <c r="L26" s="37"/>
      <c r="M26" s="36"/>
      <c r="N26" s="37"/>
      <c r="O26" s="36">
        <v>1.3795200000000001</v>
      </c>
      <c r="P26" s="37"/>
      <c r="Q26" s="37"/>
      <c r="R26" s="37"/>
      <c r="S26" s="37">
        <v>1.3795200000000001</v>
      </c>
      <c r="T26" s="36"/>
      <c r="U26" s="36">
        <v>3.19353</v>
      </c>
      <c r="V26" s="36"/>
      <c r="W26" s="37"/>
      <c r="X26" s="37"/>
      <c r="Y26" s="38"/>
      <c r="Z26" s="39">
        <v>11.436520000000002</v>
      </c>
      <c r="AA26" s="39">
        <v>0.51177416602984582</v>
      </c>
    </row>
    <row r="27" spans="1:27" ht="27" customHeight="1" x14ac:dyDescent="0.15">
      <c r="A27" s="1"/>
      <c r="B27" s="33"/>
      <c r="C27" s="34"/>
      <c r="D27" s="34" t="s">
        <v>856</v>
      </c>
      <c r="E27" s="35" t="s">
        <v>857</v>
      </c>
      <c r="F27" s="36"/>
      <c r="G27" s="37"/>
      <c r="H27" s="37"/>
      <c r="I27" s="37"/>
      <c r="J27" s="37"/>
      <c r="K27" s="37"/>
      <c r="L27" s="37"/>
      <c r="M27" s="36"/>
      <c r="N27" s="37"/>
      <c r="O27" s="36"/>
      <c r="P27" s="37"/>
      <c r="Q27" s="37"/>
      <c r="R27" s="37"/>
      <c r="S27" s="37"/>
      <c r="T27" s="36"/>
      <c r="U27" s="36"/>
      <c r="V27" s="36">
        <v>15.433909999999999</v>
      </c>
      <c r="W27" s="37">
        <v>15.433909999999999</v>
      </c>
      <c r="X27" s="37">
        <v>15.433909999999999</v>
      </c>
      <c r="Y27" s="38"/>
      <c r="Z27" s="39">
        <v>15.433909999999999</v>
      </c>
      <c r="AA27" s="39">
        <v>0.6906538369040317</v>
      </c>
    </row>
    <row r="28" spans="1:27" ht="27" customHeight="1" x14ac:dyDescent="0.15">
      <c r="A28" s="1"/>
      <c r="B28" s="33"/>
      <c r="C28" s="34"/>
      <c r="D28" s="34" t="s">
        <v>858</v>
      </c>
      <c r="E28" s="35" t="s">
        <v>859</v>
      </c>
      <c r="F28" s="36">
        <v>0.90458000000000005</v>
      </c>
      <c r="G28" s="37">
        <v>0.90458000000000005</v>
      </c>
      <c r="H28" s="37"/>
      <c r="I28" s="37">
        <v>0.90458000000000005</v>
      </c>
      <c r="J28" s="37"/>
      <c r="K28" s="37"/>
      <c r="L28" s="37"/>
      <c r="M28" s="36"/>
      <c r="N28" s="37"/>
      <c r="O28" s="36">
        <v>0.38424000000000003</v>
      </c>
      <c r="P28" s="37">
        <v>0.38424000000000003</v>
      </c>
      <c r="Q28" s="37">
        <v>0.38424000000000003</v>
      </c>
      <c r="R28" s="37"/>
      <c r="S28" s="37"/>
      <c r="T28" s="36"/>
      <c r="U28" s="36"/>
      <c r="V28" s="36"/>
      <c r="W28" s="37"/>
      <c r="X28" s="37"/>
      <c r="Y28" s="38"/>
      <c r="Z28" s="39">
        <v>1.2888200000000001</v>
      </c>
      <c r="AA28" s="39">
        <v>5.7673556349535159E-2</v>
      </c>
    </row>
    <row r="29" spans="1:27" ht="15.75" customHeight="1" x14ac:dyDescent="0.15">
      <c r="A29" s="1"/>
      <c r="B29" s="33"/>
      <c r="C29" s="34"/>
      <c r="D29" s="34" t="s">
        <v>860</v>
      </c>
      <c r="E29" s="35" t="s">
        <v>861</v>
      </c>
      <c r="F29" s="36">
        <v>1.6652900000000002</v>
      </c>
      <c r="G29" s="37">
        <v>1.6652900000000002</v>
      </c>
      <c r="H29" s="37"/>
      <c r="I29" s="37">
        <v>1.4160900000000001</v>
      </c>
      <c r="J29" s="37">
        <v>0.2492</v>
      </c>
      <c r="K29" s="37"/>
      <c r="L29" s="37"/>
      <c r="M29" s="36"/>
      <c r="N29" s="37"/>
      <c r="O29" s="36"/>
      <c r="P29" s="37"/>
      <c r="Q29" s="37"/>
      <c r="R29" s="37"/>
      <c r="S29" s="37"/>
      <c r="T29" s="36"/>
      <c r="U29" s="36">
        <v>0.77656000000000003</v>
      </c>
      <c r="V29" s="36"/>
      <c r="W29" s="37"/>
      <c r="X29" s="37"/>
      <c r="Y29" s="38"/>
      <c r="Z29" s="39">
        <v>2.4418500000000001</v>
      </c>
      <c r="AA29" s="39">
        <v>0.10927063016721685</v>
      </c>
    </row>
    <row r="30" spans="1:27" ht="37.5" customHeight="1" x14ac:dyDescent="0.15">
      <c r="A30" s="1"/>
      <c r="B30" s="33"/>
      <c r="C30" s="34" t="s">
        <v>862</v>
      </c>
      <c r="D30" s="34"/>
      <c r="E30" s="35" t="s">
        <v>863</v>
      </c>
      <c r="F30" s="36">
        <v>0.71455000000000002</v>
      </c>
      <c r="G30" s="37">
        <v>0.71455000000000002</v>
      </c>
      <c r="H30" s="37"/>
      <c r="I30" s="37">
        <v>0.71455000000000002</v>
      </c>
      <c r="J30" s="37"/>
      <c r="K30" s="37"/>
      <c r="L30" s="37"/>
      <c r="M30" s="36">
        <v>8.1866299999999992</v>
      </c>
      <c r="N30" s="37">
        <v>8.1866299999999992</v>
      </c>
      <c r="O30" s="36">
        <v>3.4408699999999999</v>
      </c>
      <c r="P30" s="37">
        <v>3.4408699999999999</v>
      </c>
      <c r="Q30" s="37"/>
      <c r="R30" s="37">
        <v>3.4408699999999999</v>
      </c>
      <c r="S30" s="37"/>
      <c r="T30" s="36">
        <v>0.46489000000000003</v>
      </c>
      <c r="U30" s="36">
        <v>56.12397</v>
      </c>
      <c r="V30" s="36"/>
      <c r="W30" s="37"/>
      <c r="X30" s="37"/>
      <c r="Y30" s="38"/>
      <c r="Z30" s="39">
        <v>68.930909999999997</v>
      </c>
      <c r="AA30" s="39">
        <v>3.0845973232179329</v>
      </c>
    </row>
    <row r="31" spans="1:27" ht="59.25" customHeight="1" x14ac:dyDescent="0.15">
      <c r="A31" s="1"/>
      <c r="B31" s="33"/>
      <c r="C31" s="34" t="s">
        <v>864</v>
      </c>
      <c r="D31" s="34"/>
      <c r="E31" s="35" t="s">
        <v>865</v>
      </c>
      <c r="F31" s="36"/>
      <c r="G31" s="37"/>
      <c r="H31" s="37"/>
      <c r="I31" s="37"/>
      <c r="J31" s="37"/>
      <c r="K31" s="37"/>
      <c r="L31" s="37"/>
      <c r="M31" s="36"/>
      <c r="N31" s="37"/>
      <c r="O31" s="36"/>
      <c r="P31" s="37"/>
      <c r="Q31" s="37"/>
      <c r="R31" s="37"/>
      <c r="S31" s="37"/>
      <c r="T31" s="36">
        <v>44.545389999999998</v>
      </c>
      <c r="U31" s="36"/>
      <c r="V31" s="36"/>
      <c r="W31" s="37"/>
      <c r="X31" s="37"/>
      <c r="Y31" s="38"/>
      <c r="Z31" s="40">
        <v>44.545389999999998</v>
      </c>
      <c r="AA31" s="40">
        <v>1.9933668474084973</v>
      </c>
    </row>
    <row r="32" spans="1:27" ht="37.5" customHeight="1" x14ac:dyDescent="0.15">
      <c r="A32" s="1"/>
      <c r="B32" s="20" t="s">
        <v>866</v>
      </c>
      <c r="C32" s="21"/>
      <c r="D32" s="21"/>
      <c r="E32" s="22" t="s">
        <v>867</v>
      </c>
      <c r="F32" s="23">
        <v>13.92347</v>
      </c>
      <c r="G32" s="24">
        <v>13.92347</v>
      </c>
      <c r="H32" s="24"/>
      <c r="I32" s="24">
        <v>13.92347</v>
      </c>
      <c r="J32" s="24"/>
      <c r="K32" s="24"/>
      <c r="L32" s="24"/>
      <c r="M32" s="23"/>
      <c r="N32" s="24"/>
      <c r="O32" s="23"/>
      <c r="P32" s="24"/>
      <c r="Q32" s="24"/>
      <c r="R32" s="24"/>
      <c r="S32" s="24"/>
      <c r="T32" s="23"/>
      <c r="U32" s="23">
        <v>40.523809999999997</v>
      </c>
      <c r="V32" s="23"/>
      <c r="W32" s="24"/>
      <c r="X32" s="24"/>
      <c r="Y32" s="25"/>
      <c r="Z32" s="44">
        <v>54.447279999999999</v>
      </c>
      <c r="AA32" s="44">
        <v>2.4364676767577462</v>
      </c>
    </row>
    <row r="33" spans="1:27" ht="59.25" customHeight="1" x14ac:dyDescent="0.15">
      <c r="A33" s="1"/>
      <c r="B33" s="27"/>
      <c r="C33" s="2" t="s">
        <v>868</v>
      </c>
      <c r="D33" s="2"/>
      <c r="E33" s="28" t="s">
        <v>869</v>
      </c>
      <c r="F33" s="29">
        <v>13.92347</v>
      </c>
      <c r="G33" s="30">
        <v>13.92347</v>
      </c>
      <c r="H33" s="30"/>
      <c r="I33" s="30">
        <v>13.92347</v>
      </c>
      <c r="J33" s="30"/>
      <c r="K33" s="30"/>
      <c r="L33" s="30"/>
      <c r="M33" s="29"/>
      <c r="N33" s="30"/>
      <c r="O33" s="29"/>
      <c r="P33" s="30"/>
      <c r="Q33" s="30"/>
      <c r="R33" s="30"/>
      <c r="S33" s="30"/>
      <c r="T33" s="29"/>
      <c r="U33" s="29"/>
      <c r="V33" s="29"/>
      <c r="W33" s="30"/>
      <c r="X33" s="30"/>
      <c r="Y33" s="31"/>
      <c r="Z33" s="32">
        <v>13.92347</v>
      </c>
      <c r="AA33" s="32">
        <v>0.62306298135198268</v>
      </c>
    </row>
    <row r="34" spans="1:27" ht="15.75" customHeight="1" x14ac:dyDescent="0.15">
      <c r="A34" s="1"/>
      <c r="B34" s="33"/>
      <c r="C34" s="34"/>
      <c r="D34" s="34" t="s">
        <v>870</v>
      </c>
      <c r="E34" s="35" t="s">
        <v>871</v>
      </c>
      <c r="F34" s="36">
        <v>13.92347</v>
      </c>
      <c r="G34" s="37">
        <v>13.92347</v>
      </c>
      <c r="H34" s="37"/>
      <c r="I34" s="37">
        <v>13.92347</v>
      </c>
      <c r="J34" s="37"/>
      <c r="K34" s="37"/>
      <c r="L34" s="37"/>
      <c r="M34" s="36"/>
      <c r="N34" s="37"/>
      <c r="O34" s="36"/>
      <c r="P34" s="37"/>
      <c r="Q34" s="37"/>
      <c r="R34" s="37"/>
      <c r="S34" s="37"/>
      <c r="T34" s="36"/>
      <c r="U34" s="36"/>
      <c r="V34" s="36"/>
      <c r="W34" s="37"/>
      <c r="X34" s="37"/>
      <c r="Y34" s="38"/>
      <c r="Z34" s="39">
        <v>13.92347</v>
      </c>
      <c r="AA34" s="39">
        <v>0.62306298135198268</v>
      </c>
    </row>
    <row r="35" spans="1:27" ht="37.5" customHeight="1" x14ac:dyDescent="0.15">
      <c r="A35" s="1"/>
      <c r="B35" s="33"/>
      <c r="C35" s="34" t="s">
        <v>872</v>
      </c>
      <c r="D35" s="34"/>
      <c r="E35" s="35" t="s">
        <v>873</v>
      </c>
      <c r="F35" s="36"/>
      <c r="G35" s="37"/>
      <c r="H35" s="37"/>
      <c r="I35" s="37"/>
      <c r="J35" s="37"/>
      <c r="K35" s="37"/>
      <c r="L35" s="37"/>
      <c r="M35" s="36"/>
      <c r="N35" s="37"/>
      <c r="O35" s="36"/>
      <c r="P35" s="37"/>
      <c r="Q35" s="37"/>
      <c r="R35" s="37"/>
      <c r="S35" s="37"/>
      <c r="T35" s="36"/>
      <c r="U35" s="36">
        <v>40.523809999999997</v>
      </c>
      <c r="V35" s="36"/>
      <c r="W35" s="37"/>
      <c r="X35" s="37"/>
      <c r="Y35" s="38"/>
      <c r="Z35" s="40">
        <v>40.523809999999997</v>
      </c>
      <c r="AA35" s="40">
        <v>1.8134046954057637</v>
      </c>
    </row>
    <row r="36" spans="1:27" ht="48" customHeight="1" x14ac:dyDescent="0.15">
      <c r="A36" s="1"/>
      <c r="B36" s="20" t="s">
        <v>874</v>
      </c>
      <c r="C36" s="21"/>
      <c r="D36" s="21"/>
      <c r="E36" s="22" t="s">
        <v>875</v>
      </c>
      <c r="F36" s="23">
        <v>3.4639500000000001</v>
      </c>
      <c r="G36" s="24">
        <v>3.4639500000000001</v>
      </c>
      <c r="H36" s="24"/>
      <c r="I36" s="24">
        <v>3.1307200000000002</v>
      </c>
      <c r="J36" s="24">
        <v>0.33323000000000003</v>
      </c>
      <c r="K36" s="24"/>
      <c r="L36" s="24"/>
      <c r="M36" s="23">
        <v>52.743600000000001</v>
      </c>
      <c r="N36" s="24">
        <v>52.743600000000001</v>
      </c>
      <c r="O36" s="23">
        <v>8.5996199999999998</v>
      </c>
      <c r="P36" s="24">
        <v>8.5996199999999998</v>
      </c>
      <c r="Q36" s="24">
        <v>7.8916199999999996</v>
      </c>
      <c r="R36" s="24">
        <v>0.70799999999999996</v>
      </c>
      <c r="S36" s="24"/>
      <c r="T36" s="23"/>
      <c r="U36" s="23">
        <v>222.99514000000002</v>
      </c>
      <c r="V36" s="23"/>
      <c r="W36" s="24"/>
      <c r="X36" s="24"/>
      <c r="Y36" s="25"/>
      <c r="Z36" s="44">
        <v>287.80231000000003</v>
      </c>
      <c r="AA36" s="44">
        <v>12.878899104073019</v>
      </c>
    </row>
    <row r="37" spans="1:27" ht="15.75" customHeight="1" x14ac:dyDescent="0.15">
      <c r="A37" s="1"/>
      <c r="B37" s="27"/>
      <c r="C37" s="2" t="s">
        <v>876</v>
      </c>
      <c r="D37" s="2"/>
      <c r="E37" s="28" t="s">
        <v>877</v>
      </c>
      <c r="F37" s="29">
        <v>3.4639500000000001</v>
      </c>
      <c r="G37" s="30">
        <v>3.4639500000000001</v>
      </c>
      <c r="H37" s="30"/>
      <c r="I37" s="30">
        <v>3.1307200000000002</v>
      </c>
      <c r="J37" s="30">
        <v>0.33323000000000003</v>
      </c>
      <c r="K37" s="30"/>
      <c r="L37" s="30"/>
      <c r="M37" s="29">
        <v>52.743600000000001</v>
      </c>
      <c r="N37" s="30">
        <v>52.743600000000001</v>
      </c>
      <c r="O37" s="29">
        <v>8.5996199999999998</v>
      </c>
      <c r="P37" s="30">
        <v>8.5996199999999998</v>
      </c>
      <c r="Q37" s="30">
        <v>7.8916199999999996</v>
      </c>
      <c r="R37" s="30">
        <v>0.70799999999999996</v>
      </c>
      <c r="S37" s="30"/>
      <c r="T37" s="29"/>
      <c r="U37" s="29">
        <v>200.15656000000001</v>
      </c>
      <c r="V37" s="29"/>
      <c r="W37" s="30"/>
      <c r="X37" s="30"/>
      <c r="Y37" s="31"/>
      <c r="Z37" s="32">
        <v>264.96373</v>
      </c>
      <c r="AA37" s="32">
        <v>11.856892826568503</v>
      </c>
    </row>
    <row r="38" spans="1:27" ht="80.25" customHeight="1" x14ac:dyDescent="0.15">
      <c r="A38" s="1"/>
      <c r="B38" s="33"/>
      <c r="C38" s="34" t="s">
        <v>878</v>
      </c>
      <c r="D38" s="34"/>
      <c r="E38" s="35" t="s">
        <v>879</v>
      </c>
      <c r="F38" s="36"/>
      <c r="G38" s="37"/>
      <c r="H38" s="37"/>
      <c r="I38" s="37"/>
      <c r="J38" s="37"/>
      <c r="K38" s="37"/>
      <c r="L38" s="37"/>
      <c r="M38" s="36"/>
      <c r="N38" s="37"/>
      <c r="O38" s="36"/>
      <c r="P38" s="37"/>
      <c r="Q38" s="37"/>
      <c r="R38" s="37"/>
      <c r="S38" s="37"/>
      <c r="T38" s="36"/>
      <c r="U38" s="36">
        <v>22.83858</v>
      </c>
      <c r="V38" s="36"/>
      <c r="W38" s="37"/>
      <c r="X38" s="37"/>
      <c r="Y38" s="38"/>
      <c r="Z38" s="40">
        <v>22.83858</v>
      </c>
      <c r="AA38" s="40">
        <v>1.0220062775045131</v>
      </c>
    </row>
    <row r="39" spans="1:27" ht="59.25" customHeight="1" x14ac:dyDescent="0.15">
      <c r="A39" s="1"/>
      <c r="B39" s="20" t="s">
        <v>880</v>
      </c>
      <c r="C39" s="21"/>
      <c r="D39" s="21"/>
      <c r="E39" s="22" t="s">
        <v>881</v>
      </c>
      <c r="F39" s="23">
        <v>55.146920000000001</v>
      </c>
      <c r="G39" s="24">
        <v>54.781829999999999</v>
      </c>
      <c r="H39" s="24">
        <v>20.910399999999999</v>
      </c>
      <c r="I39" s="24">
        <v>11.67798</v>
      </c>
      <c r="J39" s="24"/>
      <c r="K39" s="24">
        <v>22.193449999999999</v>
      </c>
      <c r="L39" s="24">
        <v>0.36509000000000003</v>
      </c>
      <c r="M39" s="23">
        <v>23.468540000000001</v>
      </c>
      <c r="N39" s="24">
        <v>23.468540000000001</v>
      </c>
      <c r="O39" s="23">
        <v>3.09497</v>
      </c>
      <c r="P39" s="24">
        <v>3.09497</v>
      </c>
      <c r="Q39" s="24">
        <v>2.6305499999999999</v>
      </c>
      <c r="R39" s="24">
        <v>0.46442</v>
      </c>
      <c r="S39" s="24"/>
      <c r="T39" s="23"/>
      <c r="U39" s="23"/>
      <c r="V39" s="23"/>
      <c r="W39" s="24"/>
      <c r="X39" s="24"/>
      <c r="Y39" s="25"/>
      <c r="Z39" s="44">
        <v>81.710430000000002</v>
      </c>
      <c r="AA39" s="44">
        <v>3.6564695527302091</v>
      </c>
    </row>
    <row r="40" spans="1:27" ht="48" customHeight="1" x14ac:dyDescent="0.15">
      <c r="A40" s="1"/>
      <c r="B40" s="27"/>
      <c r="C40" s="2" t="s">
        <v>882</v>
      </c>
      <c r="D40" s="2"/>
      <c r="E40" s="28" t="s">
        <v>883</v>
      </c>
      <c r="F40" s="29">
        <v>54.367869999999996</v>
      </c>
      <c r="G40" s="30">
        <v>54.367869999999996</v>
      </c>
      <c r="H40" s="30">
        <v>20.910399999999999</v>
      </c>
      <c r="I40" s="30">
        <v>11.264019999999999</v>
      </c>
      <c r="J40" s="30"/>
      <c r="K40" s="30">
        <v>22.193449999999999</v>
      </c>
      <c r="L40" s="30"/>
      <c r="M40" s="29"/>
      <c r="N40" s="30"/>
      <c r="O40" s="29"/>
      <c r="P40" s="30"/>
      <c r="Q40" s="30"/>
      <c r="R40" s="30"/>
      <c r="S40" s="30"/>
      <c r="T40" s="29"/>
      <c r="U40" s="29"/>
      <c r="V40" s="29"/>
      <c r="W40" s="30"/>
      <c r="X40" s="30"/>
      <c r="Y40" s="31"/>
      <c r="Z40" s="32">
        <v>54.367869999999996</v>
      </c>
      <c r="AA40" s="32">
        <v>2.4329141494151254</v>
      </c>
    </row>
    <row r="41" spans="1:27" ht="27" customHeight="1" x14ac:dyDescent="0.15">
      <c r="A41" s="1"/>
      <c r="B41" s="33"/>
      <c r="C41" s="34"/>
      <c r="D41" s="34" t="s">
        <v>884</v>
      </c>
      <c r="E41" s="35" t="s">
        <v>885</v>
      </c>
      <c r="F41" s="36">
        <v>20.910399999999999</v>
      </c>
      <c r="G41" s="37">
        <v>20.910399999999999</v>
      </c>
      <c r="H41" s="37">
        <v>20.910399999999999</v>
      </c>
      <c r="I41" s="37"/>
      <c r="J41" s="37"/>
      <c r="K41" s="37"/>
      <c r="L41" s="37"/>
      <c r="M41" s="36"/>
      <c r="N41" s="37"/>
      <c r="O41" s="36"/>
      <c r="P41" s="37"/>
      <c r="Q41" s="37"/>
      <c r="R41" s="37"/>
      <c r="S41" s="37"/>
      <c r="T41" s="36"/>
      <c r="U41" s="36"/>
      <c r="V41" s="36"/>
      <c r="W41" s="37"/>
      <c r="X41" s="37"/>
      <c r="Y41" s="38"/>
      <c r="Z41" s="39">
        <v>20.910399999999999</v>
      </c>
      <c r="AA41" s="39">
        <v>0.93572192601862159</v>
      </c>
    </row>
    <row r="42" spans="1:27" ht="27" customHeight="1" x14ac:dyDescent="0.15">
      <c r="A42" s="1"/>
      <c r="B42" s="33"/>
      <c r="C42" s="34"/>
      <c r="D42" s="34" t="s">
        <v>886</v>
      </c>
      <c r="E42" s="35" t="s">
        <v>887</v>
      </c>
      <c r="F42" s="36">
        <v>22.193449999999999</v>
      </c>
      <c r="G42" s="37">
        <v>22.193449999999999</v>
      </c>
      <c r="H42" s="37"/>
      <c r="I42" s="37"/>
      <c r="J42" s="37"/>
      <c r="K42" s="37">
        <v>22.193449999999999</v>
      </c>
      <c r="L42" s="37"/>
      <c r="M42" s="36"/>
      <c r="N42" s="37"/>
      <c r="O42" s="36"/>
      <c r="P42" s="37"/>
      <c r="Q42" s="37"/>
      <c r="R42" s="37"/>
      <c r="S42" s="37"/>
      <c r="T42" s="36"/>
      <c r="U42" s="36"/>
      <c r="V42" s="36"/>
      <c r="W42" s="37"/>
      <c r="X42" s="37"/>
      <c r="Y42" s="38"/>
      <c r="Z42" s="39">
        <v>22.193449999999999</v>
      </c>
      <c r="AA42" s="39">
        <v>0.99313727996585333</v>
      </c>
    </row>
    <row r="43" spans="1:27" ht="59.25" customHeight="1" x14ac:dyDescent="0.15">
      <c r="A43" s="1"/>
      <c r="B43" s="33"/>
      <c r="C43" s="34"/>
      <c r="D43" s="34" t="s">
        <v>888</v>
      </c>
      <c r="E43" s="35" t="s">
        <v>889</v>
      </c>
      <c r="F43" s="36">
        <v>11.264019999999999</v>
      </c>
      <c r="G43" s="37">
        <v>11.264019999999999</v>
      </c>
      <c r="H43" s="37"/>
      <c r="I43" s="37">
        <v>11.264019999999999</v>
      </c>
      <c r="J43" s="37"/>
      <c r="K43" s="37"/>
      <c r="L43" s="37"/>
      <c r="M43" s="36"/>
      <c r="N43" s="37"/>
      <c r="O43" s="36"/>
      <c r="P43" s="37"/>
      <c r="Q43" s="37"/>
      <c r="R43" s="37"/>
      <c r="S43" s="37"/>
      <c r="T43" s="36"/>
      <c r="U43" s="36"/>
      <c r="V43" s="36"/>
      <c r="W43" s="37"/>
      <c r="X43" s="37"/>
      <c r="Y43" s="38"/>
      <c r="Z43" s="39">
        <v>11.264019999999999</v>
      </c>
      <c r="AA43" s="39">
        <v>0.50405494343065049</v>
      </c>
    </row>
    <row r="44" spans="1:27" ht="37.5" customHeight="1" x14ac:dyDescent="0.15">
      <c r="A44" s="1"/>
      <c r="B44" s="33"/>
      <c r="C44" s="34" t="s">
        <v>890</v>
      </c>
      <c r="D44" s="34"/>
      <c r="E44" s="35" t="s">
        <v>891</v>
      </c>
      <c r="F44" s="36">
        <v>0.36509000000000003</v>
      </c>
      <c r="G44" s="37"/>
      <c r="H44" s="37"/>
      <c r="I44" s="37"/>
      <c r="J44" s="37"/>
      <c r="K44" s="37"/>
      <c r="L44" s="37">
        <v>0.36509000000000003</v>
      </c>
      <c r="M44" s="36"/>
      <c r="N44" s="37"/>
      <c r="O44" s="36"/>
      <c r="P44" s="37"/>
      <c r="Q44" s="37"/>
      <c r="R44" s="37"/>
      <c r="S44" s="37"/>
      <c r="T44" s="36"/>
      <c r="U44" s="36"/>
      <c r="V44" s="36"/>
      <c r="W44" s="37"/>
      <c r="X44" s="37"/>
      <c r="Y44" s="38"/>
      <c r="Z44" s="39">
        <v>0.36509000000000003</v>
      </c>
      <c r="AA44" s="39">
        <v>1.6337454949218504E-2</v>
      </c>
    </row>
    <row r="45" spans="1:27" ht="48" customHeight="1" x14ac:dyDescent="0.15">
      <c r="A45" s="1"/>
      <c r="B45" s="33"/>
      <c r="C45" s="34" t="s">
        <v>892</v>
      </c>
      <c r="D45" s="34"/>
      <c r="E45" s="35" t="s">
        <v>893</v>
      </c>
      <c r="F45" s="36"/>
      <c r="G45" s="37"/>
      <c r="H45" s="37"/>
      <c r="I45" s="37"/>
      <c r="J45" s="37"/>
      <c r="K45" s="37"/>
      <c r="L45" s="37"/>
      <c r="M45" s="36">
        <v>23.468540000000001</v>
      </c>
      <c r="N45" s="37">
        <v>23.468540000000001</v>
      </c>
      <c r="O45" s="36">
        <v>0.46442</v>
      </c>
      <c r="P45" s="37">
        <v>0.46442</v>
      </c>
      <c r="Q45" s="37"/>
      <c r="R45" s="37">
        <v>0.46442</v>
      </c>
      <c r="S45" s="37"/>
      <c r="T45" s="36"/>
      <c r="U45" s="36"/>
      <c r="V45" s="36"/>
      <c r="W45" s="37"/>
      <c r="X45" s="37"/>
      <c r="Y45" s="38"/>
      <c r="Z45" s="39">
        <v>23.932960000000001</v>
      </c>
      <c r="AA45" s="39">
        <v>1.0709788156384685</v>
      </c>
    </row>
    <row r="46" spans="1:27" ht="37.5" customHeight="1" x14ac:dyDescent="0.15">
      <c r="A46" s="1"/>
      <c r="B46" s="33"/>
      <c r="C46" s="34" t="s">
        <v>894</v>
      </c>
      <c r="D46" s="34"/>
      <c r="E46" s="35" t="s">
        <v>895</v>
      </c>
      <c r="F46" s="36">
        <v>0.41395999999999999</v>
      </c>
      <c r="G46" s="37">
        <v>0.41395999999999999</v>
      </c>
      <c r="H46" s="37"/>
      <c r="I46" s="37">
        <v>0.41395999999999999</v>
      </c>
      <c r="J46" s="37"/>
      <c r="K46" s="37"/>
      <c r="L46" s="37"/>
      <c r="M46" s="36"/>
      <c r="N46" s="37"/>
      <c r="O46" s="36">
        <v>2.6305499999999999</v>
      </c>
      <c r="P46" s="37">
        <v>2.6305499999999999</v>
      </c>
      <c r="Q46" s="37">
        <v>2.6305499999999999</v>
      </c>
      <c r="R46" s="37"/>
      <c r="S46" s="37"/>
      <c r="T46" s="36"/>
      <c r="U46" s="36"/>
      <c r="V46" s="36"/>
      <c r="W46" s="37"/>
      <c r="X46" s="37"/>
      <c r="Y46" s="38"/>
      <c r="Z46" s="40">
        <v>3.0445099999999998</v>
      </c>
      <c r="AA46" s="40">
        <v>0.13623913272739657</v>
      </c>
    </row>
    <row r="47" spans="1:27" ht="27" customHeight="1" x14ac:dyDescent="0.15">
      <c r="A47" s="1"/>
      <c r="B47" s="20" t="s">
        <v>896</v>
      </c>
      <c r="C47" s="21"/>
      <c r="D47" s="21"/>
      <c r="E47" s="22" t="s">
        <v>897</v>
      </c>
      <c r="F47" s="23">
        <v>2.0818500000000002</v>
      </c>
      <c r="G47" s="24">
        <v>2.0818500000000002</v>
      </c>
      <c r="H47" s="24"/>
      <c r="I47" s="24">
        <v>0.84511999999999998</v>
      </c>
      <c r="J47" s="24">
        <v>1.2367300000000001</v>
      </c>
      <c r="K47" s="24"/>
      <c r="L47" s="24"/>
      <c r="M47" s="23"/>
      <c r="N47" s="24"/>
      <c r="O47" s="23">
        <v>1.5779999999999999E-2</v>
      </c>
      <c r="P47" s="24">
        <v>1.5779999999999999E-2</v>
      </c>
      <c r="Q47" s="24">
        <v>1.5779999999999999E-2</v>
      </c>
      <c r="R47" s="24"/>
      <c r="S47" s="24"/>
      <c r="T47" s="23"/>
      <c r="U47" s="23">
        <v>17.057539999999999</v>
      </c>
      <c r="V47" s="23"/>
      <c r="W47" s="24"/>
      <c r="X47" s="24"/>
      <c r="Y47" s="25"/>
      <c r="Z47" s="44">
        <v>19.155169999999998</v>
      </c>
      <c r="AA47" s="44">
        <v>0.85717693423435803</v>
      </c>
    </row>
    <row r="48" spans="1:27" ht="48" customHeight="1" thickBot="1" x14ac:dyDescent="0.2">
      <c r="A48" s="1"/>
      <c r="B48" s="78" t="s">
        <v>898</v>
      </c>
      <c r="C48" s="79"/>
      <c r="D48" s="79"/>
      <c r="E48" s="80" t="s">
        <v>899</v>
      </c>
      <c r="F48" s="81"/>
      <c r="G48" s="82"/>
      <c r="H48" s="82"/>
      <c r="I48" s="82"/>
      <c r="J48" s="82"/>
      <c r="K48" s="82"/>
      <c r="L48" s="82"/>
      <c r="M48" s="81"/>
      <c r="N48" s="82"/>
      <c r="O48" s="81"/>
      <c r="P48" s="82"/>
      <c r="Q48" s="82"/>
      <c r="R48" s="82"/>
      <c r="S48" s="82"/>
      <c r="T48" s="81"/>
      <c r="U48" s="81">
        <v>4.09091</v>
      </c>
      <c r="V48" s="81"/>
      <c r="W48" s="82"/>
      <c r="X48" s="82"/>
      <c r="Y48" s="100">
        <v>48</v>
      </c>
      <c r="Z48" s="101">
        <v>52.090910000000001</v>
      </c>
      <c r="AA48" s="101">
        <v>2.3310222010704087</v>
      </c>
    </row>
    <row r="49" spans="1:27" ht="15.75" customHeight="1" thickBot="1" x14ac:dyDescent="0.2">
      <c r="A49" s="1"/>
      <c r="B49" s="86" t="s">
        <v>900</v>
      </c>
      <c r="C49" s="87"/>
      <c r="D49" s="87"/>
      <c r="E49" s="87"/>
      <c r="F49" s="52">
        <v>1044.4360599999998</v>
      </c>
      <c r="G49" s="53">
        <v>1039.6950499999998</v>
      </c>
      <c r="H49" s="54">
        <v>384.28633000000002</v>
      </c>
      <c r="I49" s="54">
        <v>334.64352000000002</v>
      </c>
      <c r="J49" s="54">
        <v>124.48467000000001</v>
      </c>
      <c r="K49" s="54">
        <v>196.28053</v>
      </c>
      <c r="L49" s="54">
        <v>4.7410100000000002</v>
      </c>
      <c r="M49" s="52">
        <v>218.84130000000002</v>
      </c>
      <c r="N49" s="52">
        <v>218.84130000000002</v>
      </c>
      <c r="O49" s="52">
        <v>55.161179999999995</v>
      </c>
      <c r="P49" s="53">
        <v>23.725300000000001</v>
      </c>
      <c r="Q49" s="54">
        <v>16.167479999999998</v>
      </c>
      <c r="R49" s="54">
        <v>7.5578199999999995</v>
      </c>
      <c r="S49" s="55">
        <v>31.435880000000004</v>
      </c>
      <c r="T49" s="52">
        <v>47.717049999999993</v>
      </c>
      <c r="U49" s="52">
        <v>804.48577</v>
      </c>
      <c r="V49" s="52">
        <v>16.039629999999999</v>
      </c>
      <c r="W49" s="53">
        <v>16.039629999999999</v>
      </c>
      <c r="X49" s="55">
        <v>16.039629999999999</v>
      </c>
      <c r="Y49" s="56">
        <v>48</v>
      </c>
      <c r="Z49" s="89">
        <v>2234.6809899999998</v>
      </c>
      <c r="AA49" s="64"/>
    </row>
    <row r="50" spans="1:27" ht="15.75" customHeight="1" thickBot="1" x14ac:dyDescent="0.2">
      <c r="A50" s="1"/>
      <c r="B50" s="229" t="s">
        <v>901</v>
      </c>
      <c r="C50" s="229"/>
      <c r="D50" s="229"/>
      <c r="E50" s="229"/>
      <c r="F50" s="46">
        <v>46.737590943573551</v>
      </c>
      <c r="G50" s="47">
        <v>46.525434934674941</v>
      </c>
      <c r="H50" s="48">
        <v>17.196473757088704</v>
      </c>
      <c r="I50" s="48">
        <v>14.975001868163742</v>
      </c>
      <c r="J50" s="48">
        <v>5.5705790024194917</v>
      </c>
      <c r="K50" s="48">
        <v>8.7833803070030143</v>
      </c>
      <c r="L50" s="48">
        <v>0.21215600889861241</v>
      </c>
      <c r="M50" s="46">
        <v>9.7929548324479221</v>
      </c>
      <c r="N50" s="46">
        <v>9.7929548324479221</v>
      </c>
      <c r="O50" s="46">
        <v>2.4684140710392848</v>
      </c>
      <c r="P50" s="47">
        <v>1.0616862141025329</v>
      </c>
      <c r="Q50" s="48">
        <v>0.72348044630746156</v>
      </c>
      <c r="R50" s="48">
        <v>0.33820576779507128</v>
      </c>
      <c r="S50" s="49">
        <v>1.4067278569367525</v>
      </c>
      <c r="T50" s="46">
        <v>2.1352958303010401</v>
      </c>
      <c r="U50" s="46">
        <v>36.0000274580579</v>
      </c>
      <c r="V50" s="46">
        <v>0.71775927176075371</v>
      </c>
      <c r="W50" s="47">
        <v>0.71775927176075371</v>
      </c>
      <c r="X50" s="49">
        <v>0.71775927176075371</v>
      </c>
      <c r="Y50" s="50">
        <v>2.1479575928195462</v>
      </c>
      <c r="Z50" s="51"/>
      <c r="AA50" s="102"/>
    </row>
  </sheetData>
  <mergeCells count="6">
    <mergeCell ref="AA3:AA6"/>
    <mergeCell ref="B1:F1"/>
    <mergeCell ref="B2:F2"/>
    <mergeCell ref="B50:E50"/>
    <mergeCell ref="E3:E5"/>
    <mergeCell ref="B6:D6"/>
  </mergeCells>
  <pageMargins left="0.7" right="0.7" top="0.75" bottom="0.75" header="0.39" footer="0.39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1"/>
  <sheetViews>
    <sheetView workbookViewId="0">
      <selection activeCell="A6" sqref="A6:XFD6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83203125" customWidth="1"/>
    <col min="4" max="4" width="13" customWidth="1"/>
    <col min="5" max="13" width="7.33203125" customWidth="1"/>
    <col min="14" max="14" width="8.83203125" customWidth="1"/>
    <col min="15" max="15" width="6.33203125" customWidth="1"/>
    <col min="16" max="16" width="7.1640625" customWidth="1"/>
    <col min="17" max="17" width="6" customWidth="1"/>
    <col min="18" max="18" width="9.1640625" customWidth="1"/>
    <col min="19" max="19" width="8.5" customWidth="1"/>
    <col min="20" max="20" width="6.33203125" customWidth="1"/>
  </cols>
  <sheetData>
    <row r="1" spans="1:20" ht="13.5" customHeight="1" x14ac:dyDescent="0.15">
      <c r="A1" s="1"/>
      <c r="B1" s="217" t="s">
        <v>982</v>
      </c>
      <c r="C1" s="217"/>
      <c r="D1" s="217"/>
      <c r="E1" s="217"/>
      <c r="F1" s="2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thickBot="1" x14ac:dyDescent="0.2">
      <c r="A3" s="1"/>
      <c r="B3" s="3"/>
      <c r="C3" s="4"/>
      <c r="D3" s="220" t="s">
        <v>983</v>
      </c>
      <c r="E3" s="5" t="s">
        <v>984</v>
      </c>
      <c r="F3" s="6"/>
      <c r="G3" s="5" t="s">
        <v>985</v>
      </c>
      <c r="H3" s="6"/>
      <c r="I3" s="6"/>
      <c r="J3" s="6"/>
      <c r="K3" s="6"/>
      <c r="L3" s="6"/>
      <c r="M3" s="6"/>
      <c r="N3" s="6"/>
      <c r="O3" s="6"/>
      <c r="P3" s="5" t="s">
        <v>986</v>
      </c>
      <c r="Q3" s="6"/>
      <c r="R3" s="7" t="s">
        <v>987</v>
      </c>
      <c r="S3" s="8" t="s">
        <v>988</v>
      </c>
      <c r="T3" s="221" t="s">
        <v>989</v>
      </c>
    </row>
    <row r="4" spans="1:20" ht="15.75" customHeight="1" thickBot="1" x14ac:dyDescent="0.2">
      <c r="A4" s="1"/>
      <c r="B4" s="9"/>
      <c r="C4" s="10"/>
      <c r="D4" s="220"/>
      <c r="E4" s="11"/>
      <c r="F4" s="12" t="s">
        <v>990</v>
      </c>
      <c r="G4" s="11"/>
      <c r="H4" s="12" t="s">
        <v>991</v>
      </c>
      <c r="I4" s="12"/>
      <c r="J4" s="12"/>
      <c r="K4" s="12" t="s">
        <v>992</v>
      </c>
      <c r="L4" s="12"/>
      <c r="M4" s="12"/>
      <c r="N4" s="12"/>
      <c r="O4" s="12" t="s">
        <v>993</v>
      </c>
      <c r="P4" s="11"/>
      <c r="Q4" s="12" t="s">
        <v>994</v>
      </c>
      <c r="R4" s="13"/>
      <c r="S4" s="14"/>
      <c r="T4" s="222"/>
    </row>
    <row r="5" spans="1:20" ht="15.75" customHeight="1" thickBot="1" x14ac:dyDescent="0.2">
      <c r="A5" s="1"/>
      <c r="B5" s="9"/>
      <c r="C5" s="10"/>
      <c r="D5" s="220"/>
      <c r="E5" s="11"/>
      <c r="F5" s="12"/>
      <c r="G5" s="11"/>
      <c r="H5" s="12"/>
      <c r="I5" s="12" t="s">
        <v>995</v>
      </c>
      <c r="J5" s="12" t="s">
        <v>996</v>
      </c>
      <c r="K5" s="12"/>
      <c r="L5" s="12" t="s">
        <v>997</v>
      </c>
      <c r="M5" s="12" t="s">
        <v>998</v>
      </c>
      <c r="N5" s="12" t="s">
        <v>999</v>
      </c>
      <c r="O5" s="12"/>
      <c r="P5" s="11"/>
      <c r="Q5" s="12"/>
      <c r="R5" s="13"/>
      <c r="S5" s="14"/>
      <c r="T5" s="222"/>
    </row>
    <row r="6" spans="1:20" ht="75.75" customHeight="1" x14ac:dyDescent="0.2">
      <c r="A6" s="1"/>
      <c r="B6" s="226" t="s">
        <v>1000</v>
      </c>
      <c r="C6" s="226"/>
      <c r="D6" s="16" t="s">
        <v>1001</v>
      </c>
      <c r="E6" s="17" t="s">
        <v>1002</v>
      </c>
      <c r="F6" s="18" t="s">
        <v>1003</v>
      </c>
      <c r="G6" s="17" t="s">
        <v>1004</v>
      </c>
      <c r="H6" s="18" t="s">
        <v>1005</v>
      </c>
      <c r="I6" s="18" t="s">
        <v>1006</v>
      </c>
      <c r="J6" s="18" t="s">
        <v>1007</v>
      </c>
      <c r="K6" s="18" t="s">
        <v>1008</v>
      </c>
      <c r="L6" s="18" t="s">
        <v>1009</v>
      </c>
      <c r="M6" s="18" t="s">
        <v>1010</v>
      </c>
      <c r="N6" s="18" t="s">
        <v>1011</v>
      </c>
      <c r="O6" s="18" t="s">
        <v>1012</v>
      </c>
      <c r="P6" s="17" t="s">
        <v>1013</v>
      </c>
      <c r="Q6" s="18" t="s">
        <v>1014</v>
      </c>
      <c r="R6" s="19" t="s">
        <v>1015</v>
      </c>
      <c r="S6" s="14"/>
      <c r="T6" s="222"/>
    </row>
    <row r="7" spans="1:20" ht="15.75" customHeight="1" x14ac:dyDescent="0.15">
      <c r="A7" s="1"/>
      <c r="B7" s="20" t="s">
        <v>1016</v>
      </c>
      <c r="C7" s="21"/>
      <c r="D7" s="22" t="s">
        <v>1017</v>
      </c>
      <c r="E7" s="23">
        <v>694.29449</v>
      </c>
      <c r="F7" s="24">
        <v>694.29449</v>
      </c>
      <c r="G7" s="23">
        <v>407.76694999999995</v>
      </c>
      <c r="H7" s="24">
        <v>251.28108999999998</v>
      </c>
      <c r="I7" s="24">
        <v>187.29933999999997</v>
      </c>
      <c r="J7" s="24">
        <v>63.981750000000005</v>
      </c>
      <c r="K7" s="24">
        <v>130.70471000000001</v>
      </c>
      <c r="L7" s="24">
        <v>8.7503400000000013</v>
      </c>
      <c r="M7" s="24"/>
      <c r="N7" s="24">
        <v>121.95437</v>
      </c>
      <c r="O7" s="24">
        <v>25.781149999999997</v>
      </c>
      <c r="P7" s="23">
        <v>1.6574199999999999</v>
      </c>
      <c r="Q7" s="24">
        <v>1.6574199999999999</v>
      </c>
      <c r="R7" s="25">
        <v>648.73827000000006</v>
      </c>
      <c r="S7" s="26">
        <v>1752.45713</v>
      </c>
      <c r="T7" s="26">
        <v>78.420907599693606</v>
      </c>
    </row>
    <row r="8" spans="1:20" ht="27" customHeight="1" x14ac:dyDescent="0.15">
      <c r="A8" s="1"/>
      <c r="B8" s="27"/>
      <c r="C8" s="2" t="s">
        <v>1018</v>
      </c>
      <c r="D8" s="28" t="s">
        <v>1019</v>
      </c>
      <c r="E8" s="29">
        <v>544.29780000000005</v>
      </c>
      <c r="F8" s="30">
        <v>544.29780000000005</v>
      </c>
      <c r="G8" s="29">
        <v>326.02194000000003</v>
      </c>
      <c r="H8" s="30">
        <v>210.11766999999998</v>
      </c>
      <c r="I8" s="30">
        <v>153.25918999999999</v>
      </c>
      <c r="J8" s="30">
        <v>56.85848</v>
      </c>
      <c r="K8" s="30">
        <v>90.582660000000004</v>
      </c>
      <c r="L8" s="30">
        <v>4.3346800000000005</v>
      </c>
      <c r="M8" s="30"/>
      <c r="N8" s="30">
        <v>86.247979999999998</v>
      </c>
      <c r="O8" s="30">
        <v>25.32161</v>
      </c>
      <c r="P8" s="29">
        <v>1.5500400000000001</v>
      </c>
      <c r="Q8" s="30">
        <v>1.5500400000000001</v>
      </c>
      <c r="R8" s="31">
        <v>406.86527999999998</v>
      </c>
      <c r="S8" s="32">
        <v>1278.73506</v>
      </c>
      <c r="T8" s="32">
        <v>57.222263682278296</v>
      </c>
    </row>
    <row r="9" spans="1:20" ht="27" customHeight="1" x14ac:dyDescent="0.15">
      <c r="A9" s="1"/>
      <c r="B9" s="33"/>
      <c r="C9" s="34" t="s">
        <v>1020</v>
      </c>
      <c r="D9" s="35" t="s">
        <v>1021</v>
      </c>
      <c r="E9" s="36">
        <v>0.95467000000000002</v>
      </c>
      <c r="F9" s="37">
        <v>0.95467000000000002</v>
      </c>
      <c r="G9" s="36">
        <v>0.80995000000000006</v>
      </c>
      <c r="H9" s="37">
        <v>0.58831</v>
      </c>
      <c r="I9" s="37">
        <v>0.32806999999999997</v>
      </c>
      <c r="J9" s="37">
        <v>0.26024000000000003</v>
      </c>
      <c r="K9" s="37">
        <v>0.20310999999999998</v>
      </c>
      <c r="L9" s="37">
        <v>4.4000000000000002E-4</v>
      </c>
      <c r="M9" s="37"/>
      <c r="N9" s="37">
        <v>0.20266999999999999</v>
      </c>
      <c r="O9" s="37">
        <v>1.8530000000000001E-2</v>
      </c>
      <c r="P9" s="36">
        <v>8.0000000000000004E-4</v>
      </c>
      <c r="Q9" s="37">
        <v>8.0000000000000004E-4</v>
      </c>
      <c r="R9" s="38">
        <v>10.898910000000001</v>
      </c>
      <c r="S9" s="39">
        <v>12.664330000000001</v>
      </c>
      <c r="T9" s="39">
        <v>0.56671757370865206</v>
      </c>
    </row>
    <row r="10" spans="1:20" ht="27" customHeight="1" x14ac:dyDescent="0.15">
      <c r="A10" s="1"/>
      <c r="B10" s="33"/>
      <c r="C10" s="34" t="s">
        <v>1022</v>
      </c>
      <c r="D10" s="35" t="s">
        <v>1023</v>
      </c>
      <c r="E10" s="36">
        <v>149.04202000000001</v>
      </c>
      <c r="F10" s="37">
        <v>149.04202000000001</v>
      </c>
      <c r="G10" s="36">
        <v>80.935060000000007</v>
      </c>
      <c r="H10" s="37">
        <v>40.575110000000002</v>
      </c>
      <c r="I10" s="37">
        <v>33.71208</v>
      </c>
      <c r="J10" s="37">
        <v>6.8630300000000002</v>
      </c>
      <c r="K10" s="37">
        <v>39.918939999999999</v>
      </c>
      <c r="L10" s="37">
        <v>4.4152200000000006</v>
      </c>
      <c r="M10" s="37"/>
      <c r="N10" s="37">
        <v>35.503720000000001</v>
      </c>
      <c r="O10" s="37">
        <v>0.44101000000000001</v>
      </c>
      <c r="P10" s="36">
        <v>0.10657999999999999</v>
      </c>
      <c r="Q10" s="37">
        <v>0.10657999999999999</v>
      </c>
      <c r="R10" s="38">
        <v>211.81891999999999</v>
      </c>
      <c r="S10" s="39">
        <v>441.90258</v>
      </c>
      <c r="T10" s="39">
        <v>19.774749864635041</v>
      </c>
    </row>
    <row r="11" spans="1:20" ht="37.5" customHeight="1" x14ac:dyDescent="0.15">
      <c r="A11" s="1"/>
      <c r="B11" s="33"/>
      <c r="C11" s="34" t="s">
        <v>1024</v>
      </c>
      <c r="D11" s="35" t="s">
        <v>1025</v>
      </c>
      <c r="E11" s="36"/>
      <c r="F11" s="37"/>
      <c r="G11" s="36"/>
      <c r="H11" s="37"/>
      <c r="I11" s="37"/>
      <c r="J11" s="37"/>
      <c r="K11" s="37"/>
      <c r="L11" s="37"/>
      <c r="M11" s="37"/>
      <c r="N11" s="37"/>
      <c r="O11" s="37"/>
      <c r="P11" s="36"/>
      <c r="Q11" s="37"/>
      <c r="R11" s="38">
        <v>19.155159999999999</v>
      </c>
      <c r="S11" s="40">
        <v>19.155159999999999</v>
      </c>
      <c r="T11" s="40">
        <v>0.85717647907161465</v>
      </c>
    </row>
    <row r="12" spans="1:20" ht="27" customHeight="1" x14ac:dyDescent="0.15">
      <c r="A12" s="1"/>
      <c r="B12" s="20" t="s">
        <v>1026</v>
      </c>
      <c r="C12" s="21"/>
      <c r="D12" s="22" t="s">
        <v>1027</v>
      </c>
      <c r="E12" s="41">
        <v>3.2469299999999999</v>
      </c>
      <c r="F12" s="42">
        <v>3.2469299999999999</v>
      </c>
      <c r="G12" s="41">
        <v>1.7297300000000002</v>
      </c>
      <c r="H12" s="42">
        <v>4.15E-3</v>
      </c>
      <c r="I12" s="42">
        <v>4.15E-3</v>
      </c>
      <c r="J12" s="42"/>
      <c r="K12" s="42">
        <v>1.7250300000000001</v>
      </c>
      <c r="L12" s="42"/>
      <c r="M12" s="42"/>
      <c r="N12" s="42">
        <v>1.7250300000000001</v>
      </c>
      <c r="O12" s="42">
        <v>5.5000000000000003E-4</v>
      </c>
      <c r="P12" s="41">
        <v>0.10099</v>
      </c>
      <c r="Q12" s="42">
        <v>0.10099</v>
      </c>
      <c r="R12" s="43"/>
      <c r="S12" s="44">
        <v>5.0776500000000002</v>
      </c>
      <c r="T12" s="44">
        <v>0.22722034944933817</v>
      </c>
    </row>
    <row r="13" spans="1:20" ht="37.5" customHeight="1" x14ac:dyDescent="0.15">
      <c r="A13" s="1"/>
      <c r="B13" s="27"/>
      <c r="C13" s="2" t="s">
        <v>1028</v>
      </c>
      <c r="D13" s="28" t="s">
        <v>1029</v>
      </c>
      <c r="E13" s="29">
        <v>3.2469299999999999</v>
      </c>
      <c r="F13" s="30">
        <v>3.2469299999999999</v>
      </c>
      <c r="G13" s="29">
        <v>1.7297300000000002</v>
      </c>
      <c r="H13" s="30">
        <v>4.15E-3</v>
      </c>
      <c r="I13" s="30">
        <v>4.15E-3</v>
      </c>
      <c r="J13" s="30"/>
      <c r="K13" s="30">
        <v>1.7250300000000001</v>
      </c>
      <c r="L13" s="30"/>
      <c r="M13" s="30"/>
      <c r="N13" s="30">
        <v>1.7250300000000001</v>
      </c>
      <c r="O13" s="30">
        <v>5.5000000000000003E-4</v>
      </c>
      <c r="P13" s="29">
        <v>0.10099</v>
      </c>
      <c r="Q13" s="30">
        <v>0.10099</v>
      </c>
      <c r="R13" s="31"/>
      <c r="S13" s="44">
        <v>5.0776500000000002</v>
      </c>
      <c r="T13" s="44">
        <v>0.22722034944933817</v>
      </c>
    </row>
    <row r="14" spans="1:20" ht="48" customHeight="1" x14ac:dyDescent="0.15">
      <c r="A14" s="1"/>
      <c r="B14" s="20" t="s">
        <v>1030</v>
      </c>
      <c r="C14" s="21"/>
      <c r="D14" s="22" t="s">
        <v>1031</v>
      </c>
      <c r="E14" s="41">
        <v>12.993</v>
      </c>
      <c r="F14" s="42">
        <v>12.993</v>
      </c>
      <c r="G14" s="41">
        <v>0.93047000000000002</v>
      </c>
      <c r="H14" s="42">
        <v>0.2155</v>
      </c>
      <c r="I14" s="42"/>
      <c r="J14" s="42">
        <v>0.2155</v>
      </c>
      <c r="K14" s="42">
        <v>0.71496999999999999</v>
      </c>
      <c r="L14" s="42">
        <v>1.372E-2</v>
      </c>
      <c r="M14" s="42"/>
      <c r="N14" s="42">
        <v>0.70125000000000004</v>
      </c>
      <c r="O14" s="42"/>
      <c r="P14" s="41"/>
      <c r="Q14" s="42"/>
      <c r="R14" s="43">
        <v>40.523809999999997</v>
      </c>
      <c r="S14" s="44">
        <v>54.447279999999999</v>
      </c>
      <c r="T14" s="44">
        <v>2.436467654951791</v>
      </c>
    </row>
    <row r="15" spans="1:20" ht="27" customHeight="1" x14ac:dyDescent="0.15">
      <c r="A15" s="1"/>
      <c r="B15" s="27"/>
      <c r="C15" s="2" t="s">
        <v>1032</v>
      </c>
      <c r="D15" s="28" t="s">
        <v>1033</v>
      </c>
      <c r="E15" s="29"/>
      <c r="F15" s="30"/>
      <c r="G15" s="29"/>
      <c r="H15" s="30"/>
      <c r="I15" s="30"/>
      <c r="J15" s="30"/>
      <c r="K15" s="30"/>
      <c r="L15" s="30"/>
      <c r="M15" s="30"/>
      <c r="N15" s="30"/>
      <c r="O15" s="30"/>
      <c r="P15" s="29"/>
      <c r="Q15" s="30"/>
      <c r="R15" s="31">
        <v>27.06822</v>
      </c>
      <c r="S15" s="32">
        <v>27.06822</v>
      </c>
      <c r="T15" s="32">
        <v>1.211278919849057</v>
      </c>
    </row>
    <row r="16" spans="1:20" ht="27" customHeight="1" x14ac:dyDescent="0.15">
      <c r="A16" s="1"/>
      <c r="B16" s="33"/>
      <c r="C16" s="34" t="s">
        <v>1034</v>
      </c>
      <c r="D16" s="35" t="s">
        <v>1035</v>
      </c>
      <c r="E16" s="36"/>
      <c r="F16" s="37"/>
      <c r="G16" s="36"/>
      <c r="H16" s="37"/>
      <c r="I16" s="37"/>
      <c r="J16" s="37"/>
      <c r="K16" s="37"/>
      <c r="L16" s="37"/>
      <c r="M16" s="37"/>
      <c r="N16" s="37"/>
      <c r="O16" s="37"/>
      <c r="P16" s="36"/>
      <c r="Q16" s="37"/>
      <c r="R16" s="38">
        <v>13.455590000000001</v>
      </c>
      <c r="S16" s="39">
        <v>13.455590000000001</v>
      </c>
      <c r="T16" s="39">
        <v>0.60212575932705481</v>
      </c>
    </row>
    <row r="17" spans="1:20" ht="27" customHeight="1" x14ac:dyDescent="0.15">
      <c r="A17" s="1"/>
      <c r="B17" s="33"/>
      <c r="C17" s="34" t="s">
        <v>1036</v>
      </c>
      <c r="D17" s="35" t="s">
        <v>1037</v>
      </c>
      <c r="E17" s="36">
        <v>12.993</v>
      </c>
      <c r="F17" s="37">
        <v>12.993</v>
      </c>
      <c r="G17" s="36">
        <v>0.93047000000000002</v>
      </c>
      <c r="H17" s="37">
        <v>0.2155</v>
      </c>
      <c r="I17" s="37"/>
      <c r="J17" s="37">
        <v>0.2155</v>
      </c>
      <c r="K17" s="37">
        <v>0.71496999999999999</v>
      </c>
      <c r="L17" s="37">
        <v>1.372E-2</v>
      </c>
      <c r="M17" s="37"/>
      <c r="N17" s="37">
        <v>0.70125000000000004</v>
      </c>
      <c r="O17" s="37"/>
      <c r="P17" s="36"/>
      <c r="Q17" s="37"/>
      <c r="R17" s="38"/>
      <c r="S17" s="40">
        <v>13.92347</v>
      </c>
      <c r="T17" s="40">
        <v>0.62306297577567904</v>
      </c>
    </row>
    <row r="18" spans="1:20" ht="37.5" customHeight="1" x14ac:dyDescent="0.15">
      <c r="A18" s="1"/>
      <c r="B18" s="20" t="s">
        <v>1038</v>
      </c>
      <c r="C18" s="21"/>
      <c r="D18" s="22" t="s">
        <v>1039</v>
      </c>
      <c r="E18" s="41"/>
      <c r="F18" s="42"/>
      <c r="G18" s="41">
        <v>263.59990000000005</v>
      </c>
      <c r="H18" s="42">
        <v>263.59990000000005</v>
      </c>
      <c r="I18" s="42">
        <v>263.59990000000005</v>
      </c>
      <c r="J18" s="42"/>
      <c r="K18" s="42"/>
      <c r="L18" s="42"/>
      <c r="M18" s="42"/>
      <c r="N18" s="42"/>
      <c r="O18" s="42"/>
      <c r="P18" s="41"/>
      <c r="Q18" s="42"/>
      <c r="R18" s="43">
        <v>24.202399999999997</v>
      </c>
      <c r="S18" s="44">
        <v>287.80230000000006</v>
      </c>
      <c r="T18" s="44">
        <v>12.878898541317984</v>
      </c>
    </row>
    <row r="19" spans="1:20" ht="48" customHeight="1" x14ac:dyDescent="0.15">
      <c r="A19" s="1"/>
      <c r="B19" s="27"/>
      <c r="C19" s="2" t="s">
        <v>1040</v>
      </c>
      <c r="D19" s="28" t="s">
        <v>1041</v>
      </c>
      <c r="E19" s="29"/>
      <c r="F19" s="30"/>
      <c r="G19" s="29">
        <v>263.59990000000005</v>
      </c>
      <c r="H19" s="30">
        <v>263.59990000000005</v>
      </c>
      <c r="I19" s="30">
        <v>263.59990000000005</v>
      </c>
      <c r="J19" s="30"/>
      <c r="K19" s="30"/>
      <c r="L19" s="30"/>
      <c r="M19" s="30"/>
      <c r="N19" s="30"/>
      <c r="O19" s="30"/>
      <c r="P19" s="29"/>
      <c r="Q19" s="30"/>
      <c r="R19" s="31">
        <v>1.3638300000000001</v>
      </c>
      <c r="S19" s="32">
        <v>264.96373000000006</v>
      </c>
      <c r="T19" s="32">
        <v>11.856892720451409</v>
      </c>
    </row>
    <row r="20" spans="1:20" ht="48" customHeight="1" x14ac:dyDescent="0.15">
      <c r="A20" s="1"/>
      <c r="B20" s="33"/>
      <c r="C20" s="34" t="s">
        <v>1042</v>
      </c>
      <c r="D20" s="35" t="s">
        <v>1043</v>
      </c>
      <c r="E20" s="36"/>
      <c r="F20" s="37"/>
      <c r="G20" s="36"/>
      <c r="H20" s="37"/>
      <c r="I20" s="37"/>
      <c r="J20" s="37"/>
      <c r="K20" s="37"/>
      <c r="L20" s="37"/>
      <c r="M20" s="37"/>
      <c r="N20" s="37"/>
      <c r="O20" s="37"/>
      <c r="P20" s="36"/>
      <c r="Q20" s="37"/>
      <c r="R20" s="38">
        <v>22.838569999999997</v>
      </c>
      <c r="S20" s="39">
        <v>22.838569999999997</v>
      </c>
      <c r="T20" s="39">
        <v>1.0220058208665763</v>
      </c>
    </row>
    <row r="21" spans="1:20" ht="15.75" customHeight="1" x14ac:dyDescent="0.15">
      <c r="A21" s="1"/>
      <c r="B21" s="20" t="s">
        <v>1044</v>
      </c>
      <c r="C21" s="21"/>
      <c r="D21" s="22" t="s">
        <v>1045</v>
      </c>
      <c r="E21" s="41">
        <v>6.1882099999999998</v>
      </c>
      <c r="F21" s="42">
        <v>6.1882099999999998</v>
      </c>
      <c r="G21" s="41">
        <v>0.88444</v>
      </c>
      <c r="H21" s="42"/>
      <c r="I21" s="42"/>
      <c r="J21" s="42"/>
      <c r="K21" s="42">
        <v>0.67996999999999996</v>
      </c>
      <c r="L21" s="42">
        <v>3.5599999999999998E-3</v>
      </c>
      <c r="M21" s="42"/>
      <c r="N21" s="42">
        <v>0.67640999999999996</v>
      </c>
      <c r="O21" s="42">
        <v>0.20447000000000001</v>
      </c>
      <c r="P21" s="41"/>
      <c r="Q21" s="42"/>
      <c r="R21" s="43">
        <v>1.1001000000000001</v>
      </c>
      <c r="S21" s="44">
        <v>8.1727499999999988</v>
      </c>
      <c r="T21" s="44">
        <v>0.36572333874175617</v>
      </c>
    </row>
    <row r="22" spans="1:20" ht="48" customHeight="1" x14ac:dyDescent="0.15">
      <c r="A22" s="1"/>
      <c r="B22" s="27"/>
      <c r="C22" s="2" t="s">
        <v>1046</v>
      </c>
      <c r="D22" s="28" t="s">
        <v>1047</v>
      </c>
      <c r="E22" s="29"/>
      <c r="F22" s="30"/>
      <c r="G22" s="29"/>
      <c r="H22" s="30"/>
      <c r="I22" s="30"/>
      <c r="J22" s="30"/>
      <c r="K22" s="30"/>
      <c r="L22" s="30"/>
      <c r="M22" s="30"/>
      <c r="N22" s="30"/>
      <c r="O22" s="30"/>
      <c r="P22" s="29"/>
      <c r="Q22" s="30"/>
      <c r="R22" s="31">
        <v>1.0952900000000001</v>
      </c>
      <c r="S22" s="32">
        <v>1.0952900000000001</v>
      </c>
      <c r="T22" s="32">
        <v>4.9013259391325829E-2</v>
      </c>
    </row>
    <row r="23" spans="1:20" ht="37.5" customHeight="1" x14ac:dyDescent="0.15">
      <c r="A23" s="1"/>
      <c r="B23" s="33"/>
      <c r="C23" s="34" t="s">
        <v>1048</v>
      </c>
      <c r="D23" s="35" t="s">
        <v>1049</v>
      </c>
      <c r="E23" s="36">
        <v>6.1882099999999998</v>
      </c>
      <c r="F23" s="37">
        <v>6.1882099999999998</v>
      </c>
      <c r="G23" s="36">
        <v>0.88444</v>
      </c>
      <c r="H23" s="37"/>
      <c r="I23" s="37"/>
      <c r="J23" s="37"/>
      <c r="K23" s="37">
        <v>0.67996999999999996</v>
      </c>
      <c r="L23" s="37">
        <v>3.5599999999999998E-3</v>
      </c>
      <c r="M23" s="37"/>
      <c r="N23" s="37">
        <v>0.67640999999999996</v>
      </c>
      <c r="O23" s="37">
        <v>0.20447000000000001</v>
      </c>
      <c r="P23" s="36"/>
      <c r="Q23" s="37"/>
      <c r="R23" s="38">
        <v>4.81E-3</v>
      </c>
      <c r="S23" s="40">
        <v>7.0774599999999994</v>
      </c>
      <c r="T23" s="40">
        <v>0.31671007935043033</v>
      </c>
    </row>
    <row r="24" spans="1:20" ht="59.25" customHeight="1" x14ac:dyDescent="0.15">
      <c r="A24" s="1"/>
      <c r="B24" s="20" t="s">
        <v>1050</v>
      </c>
      <c r="C24" s="21"/>
      <c r="D24" s="22" t="s">
        <v>1051</v>
      </c>
      <c r="E24" s="41">
        <v>45.746849999999995</v>
      </c>
      <c r="F24" s="42">
        <v>45.746849999999995</v>
      </c>
      <c r="G24" s="41">
        <v>19.706689999999998</v>
      </c>
      <c r="H24" s="42"/>
      <c r="I24" s="42"/>
      <c r="J24" s="42"/>
      <c r="K24" s="42">
        <v>18.268319999999999</v>
      </c>
      <c r="L24" s="42">
        <v>4.7770099999999998</v>
      </c>
      <c r="M24" s="42">
        <v>7.0999999999999994E-2</v>
      </c>
      <c r="N24" s="42">
        <v>13.420310000000001</v>
      </c>
      <c r="O24" s="42">
        <v>1.4383700000000001</v>
      </c>
      <c r="P24" s="41">
        <v>6.1014999999999997</v>
      </c>
      <c r="Q24" s="42">
        <v>6.1014999999999997</v>
      </c>
      <c r="R24" s="43">
        <v>3.07795</v>
      </c>
      <c r="S24" s="44">
        <v>74.632989999999992</v>
      </c>
      <c r="T24" s="44">
        <v>3.3397603356373438</v>
      </c>
    </row>
    <row r="25" spans="1:20" ht="37.5" customHeight="1" x14ac:dyDescent="0.15">
      <c r="A25" s="1"/>
      <c r="B25" s="27"/>
      <c r="C25" s="2" t="s">
        <v>1052</v>
      </c>
      <c r="D25" s="28" t="s">
        <v>1053</v>
      </c>
      <c r="E25" s="29">
        <v>15.114599999999999</v>
      </c>
      <c r="F25" s="30">
        <v>15.114599999999999</v>
      </c>
      <c r="G25" s="29">
        <v>8.9525900000000007</v>
      </c>
      <c r="H25" s="30"/>
      <c r="I25" s="30"/>
      <c r="J25" s="30"/>
      <c r="K25" s="30">
        <v>8.6678800000000003</v>
      </c>
      <c r="L25" s="30">
        <v>4.6924000000000001</v>
      </c>
      <c r="M25" s="30">
        <v>7.0999999999999994E-2</v>
      </c>
      <c r="N25" s="30">
        <v>3.90448</v>
      </c>
      <c r="O25" s="30">
        <v>0.28471000000000002</v>
      </c>
      <c r="P25" s="29">
        <v>0.68328999999999995</v>
      </c>
      <c r="Q25" s="30">
        <v>0.68328999999999995</v>
      </c>
      <c r="R25" s="31">
        <v>3.8199999999999998E-2</v>
      </c>
      <c r="S25" s="32">
        <v>24.788679999999999</v>
      </c>
      <c r="T25" s="32">
        <v>1.1092715196966747</v>
      </c>
    </row>
    <row r="26" spans="1:20" ht="27" customHeight="1" x14ac:dyDescent="0.15">
      <c r="A26" s="1"/>
      <c r="B26" s="33"/>
      <c r="C26" s="34" t="s">
        <v>1054</v>
      </c>
      <c r="D26" s="35" t="s">
        <v>1055</v>
      </c>
      <c r="E26" s="36">
        <v>10.521520000000001</v>
      </c>
      <c r="F26" s="37">
        <v>10.521520000000001</v>
      </c>
      <c r="G26" s="36">
        <v>8.7653700000000008</v>
      </c>
      <c r="H26" s="37"/>
      <c r="I26" s="37"/>
      <c r="J26" s="37"/>
      <c r="K26" s="37">
        <v>7.8186400000000003</v>
      </c>
      <c r="L26" s="37">
        <v>8.2610000000000003E-2</v>
      </c>
      <c r="M26" s="37"/>
      <c r="N26" s="37">
        <v>7.7360300000000004</v>
      </c>
      <c r="O26" s="37">
        <v>0.94672999999999996</v>
      </c>
      <c r="P26" s="36">
        <v>5.3242200000000004</v>
      </c>
      <c r="Q26" s="37">
        <v>5.3242200000000004</v>
      </c>
      <c r="R26" s="38">
        <v>3.0397500000000002</v>
      </c>
      <c r="S26" s="39">
        <v>27.650860000000002</v>
      </c>
      <c r="T26" s="39">
        <v>1.2373515448632195</v>
      </c>
    </row>
    <row r="27" spans="1:20" ht="69.75" customHeight="1" x14ac:dyDescent="0.15">
      <c r="A27" s="1"/>
      <c r="B27" s="33"/>
      <c r="C27" s="34" t="s">
        <v>1056</v>
      </c>
      <c r="D27" s="35" t="s">
        <v>1057</v>
      </c>
      <c r="E27" s="36">
        <v>20.11073</v>
      </c>
      <c r="F27" s="37">
        <v>20.11073</v>
      </c>
      <c r="G27" s="36">
        <v>1.9887300000000001</v>
      </c>
      <c r="H27" s="37"/>
      <c r="I27" s="37"/>
      <c r="J27" s="37"/>
      <c r="K27" s="37">
        <v>1.7818000000000001</v>
      </c>
      <c r="L27" s="37">
        <v>2E-3</v>
      </c>
      <c r="M27" s="37"/>
      <c r="N27" s="37">
        <v>1.7798</v>
      </c>
      <c r="O27" s="37">
        <v>0.20693</v>
      </c>
      <c r="P27" s="36">
        <v>9.3990000000000004E-2</v>
      </c>
      <c r="Q27" s="37">
        <v>9.3990000000000004E-2</v>
      </c>
      <c r="R27" s="38"/>
      <c r="S27" s="40">
        <v>22.193450000000002</v>
      </c>
      <c r="T27" s="40">
        <v>0.99313727107745009</v>
      </c>
    </row>
    <row r="28" spans="1:20" ht="59.25" customHeight="1" thickBot="1" x14ac:dyDescent="0.2">
      <c r="A28" s="1"/>
      <c r="B28" s="78" t="s">
        <v>1058</v>
      </c>
      <c r="C28" s="79"/>
      <c r="D28" s="80" t="s">
        <v>1059</v>
      </c>
      <c r="E28" s="96"/>
      <c r="F28" s="97"/>
      <c r="G28" s="96"/>
      <c r="H28" s="97"/>
      <c r="I28" s="97"/>
      <c r="J28" s="97"/>
      <c r="K28" s="97"/>
      <c r="L28" s="97"/>
      <c r="M28" s="97"/>
      <c r="N28" s="97"/>
      <c r="O28" s="97"/>
      <c r="P28" s="96"/>
      <c r="Q28" s="97"/>
      <c r="R28" s="119">
        <v>52.090910000000001</v>
      </c>
      <c r="S28" s="101">
        <v>52.090910000000001</v>
      </c>
      <c r="T28" s="101">
        <v>2.3310221802081719</v>
      </c>
    </row>
    <row r="29" spans="1:20" ht="15.75" customHeight="1" thickBot="1" x14ac:dyDescent="0.2">
      <c r="A29" s="1"/>
      <c r="B29" s="91" t="s">
        <v>1060</v>
      </c>
      <c r="C29" s="112"/>
      <c r="D29" s="112"/>
      <c r="E29" s="46">
        <v>762.46948000000009</v>
      </c>
      <c r="F29" s="46">
        <v>762.46948000000009</v>
      </c>
      <c r="G29" s="46">
        <v>694.61818000000005</v>
      </c>
      <c r="H29" s="47">
        <v>515.10064</v>
      </c>
      <c r="I29" s="48">
        <v>450.90339000000006</v>
      </c>
      <c r="J29" s="48">
        <v>64.197250000000011</v>
      </c>
      <c r="K29" s="48">
        <v>152.09299999999999</v>
      </c>
      <c r="L29" s="48">
        <v>13.544630000000002</v>
      </c>
      <c r="M29" s="48">
        <v>7.0999999999999994E-2</v>
      </c>
      <c r="N29" s="48">
        <v>138.47737000000001</v>
      </c>
      <c r="O29" s="49">
        <v>27.424539999999997</v>
      </c>
      <c r="P29" s="46">
        <v>7.8599099999999993</v>
      </c>
      <c r="Q29" s="46">
        <v>7.8599099999999993</v>
      </c>
      <c r="R29" s="50">
        <v>769.73344000000009</v>
      </c>
      <c r="S29" s="51">
        <v>2234.6810100000002</v>
      </c>
      <c r="T29" s="45"/>
    </row>
    <row r="30" spans="1:20" ht="15.75" customHeight="1" thickBot="1" x14ac:dyDescent="0.2">
      <c r="A30" s="1"/>
      <c r="B30" s="232" t="s">
        <v>1061</v>
      </c>
      <c r="C30" s="232"/>
      <c r="D30" s="232"/>
      <c r="E30" s="52">
        <v>34.119835295866231</v>
      </c>
      <c r="F30" s="52">
        <v>34.119835295866231</v>
      </c>
      <c r="G30" s="52">
        <v>31.083549593505516</v>
      </c>
      <c r="H30" s="53">
        <v>23.050298351083224</v>
      </c>
      <c r="I30" s="54">
        <v>20.177528156468291</v>
      </c>
      <c r="J30" s="54">
        <v>2.8727701946149353</v>
      </c>
      <c r="K30" s="54">
        <v>6.8060273175185735</v>
      </c>
      <c r="L30" s="54">
        <v>0.60611022062607489</v>
      </c>
      <c r="M30" s="54">
        <v>3.1771872442769799E-3</v>
      </c>
      <c r="N30" s="54">
        <v>6.1967399096482234</v>
      </c>
      <c r="O30" s="55">
        <v>1.2272239249037156</v>
      </c>
      <c r="P30" s="52">
        <v>0.35172402525584617</v>
      </c>
      <c r="Q30" s="52">
        <v>0.35172402525584617</v>
      </c>
      <c r="R30" s="56">
        <v>34.444891085372404</v>
      </c>
      <c r="S30" s="89"/>
      <c r="T30" s="118"/>
    </row>
    <row r="31" spans="1:20" ht="13.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</sheetData>
  <mergeCells count="6">
    <mergeCell ref="T3:T6"/>
    <mergeCell ref="B1:F1"/>
    <mergeCell ref="B30:D30"/>
    <mergeCell ref="D3:D5"/>
    <mergeCell ref="B2:F2"/>
    <mergeCell ref="B6:C6"/>
  </mergeCells>
  <pageMargins left="0.7" right="0.7" top="0.75" bottom="0.75" header="0.39" footer="0.39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51"/>
  <sheetViews>
    <sheetView workbookViewId="0">
      <selection activeCell="Y3" sqref="Y3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7.83203125" customWidth="1"/>
    <col min="4" max="4" width="9.1640625" customWidth="1"/>
    <col min="5" max="5" width="12.5" customWidth="1"/>
    <col min="6" max="6" width="7.33203125" customWidth="1"/>
    <col min="7" max="7" width="7.1640625" customWidth="1"/>
    <col min="8" max="8" width="7.33203125" customWidth="1"/>
    <col min="9" max="9" width="7.1640625" customWidth="1"/>
    <col min="10" max="10" width="6.33203125" customWidth="1"/>
    <col min="11" max="11" width="6" customWidth="1"/>
    <col min="12" max="12" width="7.33203125" customWidth="1"/>
    <col min="13" max="13" width="6.33203125" customWidth="1"/>
    <col min="14" max="14" width="7.33203125" customWidth="1"/>
    <col min="15" max="15" width="6" customWidth="1"/>
    <col min="16" max="16" width="6.33203125" customWidth="1"/>
    <col min="17" max="18" width="7.33203125" customWidth="1"/>
    <col min="19" max="19" width="6.33203125" customWidth="1"/>
    <col min="20" max="20" width="6" customWidth="1"/>
    <col min="21" max="21" width="7.5" customWidth="1"/>
    <col min="22" max="23" width="6.33203125" customWidth="1"/>
    <col min="24" max="24" width="7.1640625" customWidth="1"/>
    <col min="25" max="25" width="8.5" customWidth="1"/>
    <col min="26" max="26" width="6.33203125" customWidth="1"/>
  </cols>
  <sheetData>
    <row r="1" spans="1:26" ht="13.5" customHeight="1" x14ac:dyDescent="0.15">
      <c r="A1" s="1"/>
      <c r="B1" s="217" t="s">
        <v>1062</v>
      </c>
      <c r="C1" s="217"/>
      <c r="D1" s="217"/>
      <c r="E1" s="217"/>
      <c r="F1" s="2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Bot="1" x14ac:dyDescent="0.2">
      <c r="A3" s="1"/>
      <c r="B3" s="3"/>
      <c r="C3" s="4"/>
      <c r="D3" s="4"/>
      <c r="E3" s="220" t="s">
        <v>1063</v>
      </c>
      <c r="F3" s="5" t="s">
        <v>1064</v>
      </c>
      <c r="G3" s="5" t="s">
        <v>1065</v>
      </c>
      <c r="H3" s="5" t="s">
        <v>1066</v>
      </c>
      <c r="I3" s="6"/>
      <c r="J3" s="6"/>
      <c r="K3" s="6"/>
      <c r="L3" s="5" t="s">
        <v>1067</v>
      </c>
      <c r="M3" s="6"/>
      <c r="N3" s="6"/>
      <c r="O3" s="6"/>
      <c r="P3" s="6"/>
      <c r="Q3" s="5" t="s">
        <v>1068</v>
      </c>
      <c r="R3" s="6"/>
      <c r="S3" s="6"/>
      <c r="T3" s="6"/>
      <c r="U3" s="6"/>
      <c r="V3" s="5" t="s">
        <v>1069</v>
      </c>
      <c r="W3" s="6"/>
      <c r="X3" s="7" t="s">
        <v>1070</v>
      </c>
      <c r="Y3" s="8" t="s">
        <v>1071</v>
      </c>
      <c r="Z3" s="221" t="s">
        <v>1072</v>
      </c>
    </row>
    <row r="4" spans="1:26" ht="15.75" customHeight="1" thickBot="1" x14ac:dyDescent="0.2">
      <c r="A4" s="1"/>
      <c r="B4" s="9"/>
      <c r="C4" s="10"/>
      <c r="D4" s="10"/>
      <c r="E4" s="220"/>
      <c r="F4" s="11"/>
      <c r="G4" s="11"/>
      <c r="H4" s="11"/>
      <c r="I4" s="12" t="s">
        <v>1073</v>
      </c>
      <c r="J4" s="12" t="s">
        <v>1074</v>
      </c>
      <c r="K4" s="12" t="s">
        <v>1075</v>
      </c>
      <c r="L4" s="11"/>
      <c r="M4" s="12" t="s">
        <v>1076</v>
      </c>
      <c r="N4" s="12" t="s">
        <v>1077</v>
      </c>
      <c r="O4" s="12" t="s">
        <v>1078</v>
      </c>
      <c r="P4" s="12" t="s">
        <v>1079</v>
      </c>
      <c r="Q4" s="11"/>
      <c r="R4" s="12" t="s">
        <v>1080</v>
      </c>
      <c r="S4" s="12" t="s">
        <v>1081</v>
      </c>
      <c r="T4" s="12" t="s">
        <v>1082</v>
      </c>
      <c r="U4" s="12" t="s">
        <v>1083</v>
      </c>
      <c r="V4" s="11"/>
      <c r="W4" s="12" t="s">
        <v>1084</v>
      </c>
      <c r="X4" s="13"/>
      <c r="Y4" s="14"/>
      <c r="Z4" s="222"/>
    </row>
    <row r="5" spans="1:26" ht="15.75" customHeight="1" thickBot="1" x14ac:dyDescent="0.2">
      <c r="A5" s="1"/>
      <c r="B5" s="9"/>
      <c r="C5" s="10"/>
      <c r="D5" s="10"/>
      <c r="E5" s="220"/>
      <c r="F5" s="11"/>
      <c r="G5" s="11"/>
      <c r="H5" s="11"/>
      <c r="I5" s="12"/>
      <c r="J5" s="12"/>
      <c r="K5" s="12"/>
      <c r="L5" s="11"/>
      <c r="M5" s="12"/>
      <c r="N5" s="12"/>
      <c r="O5" s="12"/>
      <c r="P5" s="12"/>
      <c r="Q5" s="11"/>
      <c r="R5" s="12"/>
      <c r="S5" s="12"/>
      <c r="T5" s="12"/>
      <c r="U5" s="12"/>
      <c r="V5" s="11"/>
      <c r="W5" s="12"/>
      <c r="X5" s="13"/>
      <c r="Y5" s="14"/>
      <c r="Z5" s="222"/>
    </row>
    <row r="6" spans="1:26" ht="114" customHeight="1" x14ac:dyDescent="0.2">
      <c r="A6" s="1"/>
      <c r="B6" s="226" t="s">
        <v>1085</v>
      </c>
      <c r="C6" s="226"/>
      <c r="D6" s="226"/>
      <c r="E6" s="16" t="s">
        <v>1086</v>
      </c>
      <c r="F6" s="17" t="s">
        <v>1087</v>
      </c>
      <c r="G6" s="17" t="s">
        <v>1088</v>
      </c>
      <c r="H6" s="17" t="s">
        <v>1089</v>
      </c>
      <c r="I6" s="18" t="s">
        <v>1090</v>
      </c>
      <c r="J6" s="18" t="s">
        <v>1091</v>
      </c>
      <c r="K6" s="18" t="s">
        <v>1092</v>
      </c>
      <c r="L6" s="17" t="s">
        <v>1093</v>
      </c>
      <c r="M6" s="18" t="s">
        <v>1094</v>
      </c>
      <c r="N6" s="18" t="s">
        <v>1095</v>
      </c>
      <c r="O6" s="18" t="s">
        <v>1096</v>
      </c>
      <c r="P6" s="18" t="s">
        <v>1097</v>
      </c>
      <c r="Q6" s="17" t="s">
        <v>1098</v>
      </c>
      <c r="R6" s="18" t="s">
        <v>1099</v>
      </c>
      <c r="S6" s="18" t="s">
        <v>1100</v>
      </c>
      <c r="T6" s="18" t="s">
        <v>1101</v>
      </c>
      <c r="U6" s="18" t="s">
        <v>1102</v>
      </c>
      <c r="V6" s="17" t="s">
        <v>1103</v>
      </c>
      <c r="W6" s="18" t="s">
        <v>1104</v>
      </c>
      <c r="X6" s="19" t="s">
        <v>1105</v>
      </c>
      <c r="Y6" s="14"/>
      <c r="Z6" s="222"/>
    </row>
    <row r="7" spans="1:26" ht="15.75" customHeight="1" x14ac:dyDescent="0.15">
      <c r="A7" s="1"/>
      <c r="B7" s="20" t="s">
        <v>1106</v>
      </c>
      <c r="C7" s="21"/>
      <c r="D7" s="21"/>
      <c r="E7" s="22" t="s">
        <v>1107</v>
      </c>
      <c r="F7" s="23">
        <v>673.38152000000002</v>
      </c>
      <c r="G7" s="23">
        <v>1.9709000000000001</v>
      </c>
      <c r="H7" s="23">
        <v>104.88231000000002</v>
      </c>
      <c r="I7" s="24">
        <v>64.937610000000006</v>
      </c>
      <c r="J7" s="24">
        <v>39.127990000000004</v>
      </c>
      <c r="K7" s="24">
        <v>0.81671000000000005</v>
      </c>
      <c r="L7" s="23">
        <v>191.45976999999999</v>
      </c>
      <c r="M7" s="24">
        <v>37.76887</v>
      </c>
      <c r="N7" s="24">
        <v>109.06198000000001</v>
      </c>
      <c r="O7" s="24"/>
      <c r="P7" s="24">
        <v>44.628920000000001</v>
      </c>
      <c r="Q7" s="23">
        <v>316.85727000000003</v>
      </c>
      <c r="R7" s="24">
        <v>284.36052999999998</v>
      </c>
      <c r="S7" s="24">
        <v>9.6073500000000003</v>
      </c>
      <c r="T7" s="24">
        <v>0.46489000000000003</v>
      </c>
      <c r="U7" s="24">
        <v>22.424500000000002</v>
      </c>
      <c r="V7" s="23">
        <v>2.8476099999999995</v>
      </c>
      <c r="W7" s="24">
        <v>2.8476099999999995</v>
      </c>
      <c r="X7" s="25"/>
      <c r="Y7" s="26">
        <v>1291.3993800000001</v>
      </c>
      <c r="Z7" s="26">
        <v>57.788980808495793</v>
      </c>
    </row>
    <row r="8" spans="1:26" ht="27" customHeight="1" x14ac:dyDescent="0.15">
      <c r="A8" s="1"/>
      <c r="B8" s="27"/>
      <c r="C8" s="2" t="s">
        <v>1108</v>
      </c>
      <c r="D8" s="2"/>
      <c r="E8" s="28" t="s">
        <v>1109</v>
      </c>
      <c r="F8" s="29">
        <v>53.782090000000004</v>
      </c>
      <c r="G8" s="29"/>
      <c r="H8" s="29">
        <v>60.087470000000003</v>
      </c>
      <c r="I8" s="30">
        <v>38.322650000000003</v>
      </c>
      <c r="J8" s="30">
        <v>21.261409999999998</v>
      </c>
      <c r="K8" s="30">
        <v>0.50341000000000002</v>
      </c>
      <c r="L8" s="29">
        <v>23.392420000000001</v>
      </c>
      <c r="M8" s="30">
        <v>1.1422600000000001</v>
      </c>
      <c r="N8" s="30">
        <v>10.280329999999999</v>
      </c>
      <c r="O8" s="30"/>
      <c r="P8" s="30">
        <v>11.96983</v>
      </c>
      <c r="Q8" s="29">
        <v>24.367440000000002</v>
      </c>
      <c r="R8" s="30">
        <v>18.18751</v>
      </c>
      <c r="S8" s="30">
        <v>4.331030000000001</v>
      </c>
      <c r="T8" s="30"/>
      <c r="U8" s="30">
        <v>1.8489</v>
      </c>
      <c r="V8" s="29"/>
      <c r="W8" s="30"/>
      <c r="X8" s="31"/>
      <c r="Y8" s="32">
        <v>161.62941999999998</v>
      </c>
      <c r="Z8" s="32">
        <v>7.2327736834350231</v>
      </c>
    </row>
    <row r="9" spans="1:26" ht="27" customHeight="1" x14ac:dyDescent="0.15">
      <c r="A9" s="1"/>
      <c r="B9" s="33"/>
      <c r="C9" s="34"/>
      <c r="D9" s="34" t="s">
        <v>1110</v>
      </c>
      <c r="E9" s="35" t="s">
        <v>1111</v>
      </c>
      <c r="F9" s="36">
        <v>42.72963</v>
      </c>
      <c r="G9" s="36"/>
      <c r="H9" s="36">
        <v>47.828320000000005</v>
      </c>
      <c r="I9" s="37">
        <v>30.504000000000001</v>
      </c>
      <c r="J9" s="37">
        <v>16.92362</v>
      </c>
      <c r="K9" s="37">
        <v>0.4007</v>
      </c>
      <c r="L9" s="36">
        <v>23.392420000000001</v>
      </c>
      <c r="M9" s="37">
        <v>1.1422600000000001</v>
      </c>
      <c r="N9" s="37">
        <v>10.280329999999999</v>
      </c>
      <c r="O9" s="37"/>
      <c r="P9" s="37">
        <v>11.96983</v>
      </c>
      <c r="Q9" s="36">
        <v>22.256889999999999</v>
      </c>
      <c r="R9" s="37">
        <v>16.407959999999999</v>
      </c>
      <c r="S9" s="37">
        <v>4.0000300000000006</v>
      </c>
      <c r="T9" s="37"/>
      <c r="U9" s="37">
        <v>1.8489</v>
      </c>
      <c r="V9" s="36"/>
      <c r="W9" s="37"/>
      <c r="X9" s="38"/>
      <c r="Y9" s="39">
        <v>136.20726000000002</v>
      </c>
      <c r="Z9" s="39">
        <v>6.0951544936608206</v>
      </c>
    </row>
    <row r="10" spans="1:26" ht="15.75" customHeight="1" x14ac:dyDescent="0.15">
      <c r="A10" s="1"/>
      <c r="B10" s="33"/>
      <c r="C10" s="34"/>
      <c r="D10" s="34" t="s">
        <v>1112</v>
      </c>
      <c r="E10" s="35" t="s">
        <v>1113</v>
      </c>
      <c r="F10" s="36">
        <v>11.05246</v>
      </c>
      <c r="G10" s="36"/>
      <c r="H10" s="36">
        <v>12.25915</v>
      </c>
      <c r="I10" s="37">
        <v>7.8186499999999999</v>
      </c>
      <c r="J10" s="37">
        <v>4.33779</v>
      </c>
      <c r="K10" s="37">
        <v>0.10271</v>
      </c>
      <c r="L10" s="36"/>
      <c r="M10" s="37"/>
      <c r="N10" s="37"/>
      <c r="O10" s="37"/>
      <c r="P10" s="37"/>
      <c r="Q10" s="36">
        <v>2.1105499999999999</v>
      </c>
      <c r="R10" s="37">
        <v>1.77955</v>
      </c>
      <c r="S10" s="37">
        <v>0.33100000000000002</v>
      </c>
      <c r="T10" s="37"/>
      <c r="U10" s="37"/>
      <c r="V10" s="36"/>
      <c r="W10" s="37"/>
      <c r="X10" s="38"/>
      <c r="Y10" s="39">
        <v>25.422160000000002</v>
      </c>
      <c r="Z10" s="39">
        <v>1.1376191897742038</v>
      </c>
    </row>
    <row r="11" spans="1:26" ht="59.25" customHeight="1" x14ac:dyDescent="0.15">
      <c r="A11" s="1"/>
      <c r="B11" s="33"/>
      <c r="C11" s="34" t="s">
        <v>1114</v>
      </c>
      <c r="D11" s="34"/>
      <c r="E11" s="35" t="s">
        <v>1115</v>
      </c>
      <c r="F11" s="36">
        <v>95.758089999999996</v>
      </c>
      <c r="G11" s="36"/>
      <c r="H11" s="36">
        <v>9.3067299999999999</v>
      </c>
      <c r="I11" s="37">
        <v>6.6955999999999998</v>
      </c>
      <c r="J11" s="37">
        <v>2.5561699999999998</v>
      </c>
      <c r="K11" s="37">
        <v>5.4960000000000002E-2</v>
      </c>
      <c r="L11" s="36"/>
      <c r="M11" s="37"/>
      <c r="N11" s="37"/>
      <c r="O11" s="37"/>
      <c r="P11" s="37"/>
      <c r="Q11" s="36">
        <v>20.26445</v>
      </c>
      <c r="R11" s="37">
        <v>5.1672099999999999</v>
      </c>
      <c r="S11" s="37"/>
      <c r="T11" s="37"/>
      <c r="U11" s="37">
        <v>15.097239999999999</v>
      </c>
      <c r="V11" s="36"/>
      <c r="W11" s="37"/>
      <c r="X11" s="38"/>
      <c r="Y11" s="39">
        <v>125.32926999999999</v>
      </c>
      <c r="Z11" s="39">
        <v>5.6083740560358537</v>
      </c>
    </row>
    <row r="12" spans="1:26" ht="15.75" customHeight="1" x14ac:dyDescent="0.15">
      <c r="A12" s="1"/>
      <c r="B12" s="33"/>
      <c r="C12" s="34" t="s">
        <v>1116</v>
      </c>
      <c r="D12" s="34"/>
      <c r="E12" s="35" t="s">
        <v>1117</v>
      </c>
      <c r="F12" s="36">
        <v>285.94731999999999</v>
      </c>
      <c r="G12" s="36">
        <v>1.9709000000000001</v>
      </c>
      <c r="H12" s="36"/>
      <c r="I12" s="37"/>
      <c r="J12" s="37"/>
      <c r="K12" s="37"/>
      <c r="L12" s="36"/>
      <c r="M12" s="37"/>
      <c r="N12" s="37"/>
      <c r="O12" s="37"/>
      <c r="P12" s="37"/>
      <c r="Q12" s="36">
        <v>34.709719999999997</v>
      </c>
      <c r="R12" s="37">
        <v>34.188249999999996</v>
      </c>
      <c r="S12" s="37"/>
      <c r="T12" s="37"/>
      <c r="U12" s="37">
        <v>0.52146999999999999</v>
      </c>
      <c r="V12" s="36">
        <v>1.0541</v>
      </c>
      <c r="W12" s="37">
        <v>1.0541</v>
      </c>
      <c r="X12" s="38"/>
      <c r="Y12" s="39">
        <v>323.68203999999997</v>
      </c>
      <c r="Z12" s="39">
        <v>14.484485192810581</v>
      </c>
    </row>
    <row r="13" spans="1:26" ht="15.75" customHeight="1" x14ac:dyDescent="0.15">
      <c r="A13" s="1"/>
      <c r="B13" s="33"/>
      <c r="C13" s="34" t="s">
        <v>1118</v>
      </c>
      <c r="D13" s="34"/>
      <c r="E13" s="35" t="s">
        <v>1119</v>
      </c>
      <c r="F13" s="36">
        <v>204.27507</v>
      </c>
      <c r="G13" s="36"/>
      <c r="H13" s="36">
        <v>13.560280000000001</v>
      </c>
      <c r="I13" s="37">
        <v>8.6484900000000007</v>
      </c>
      <c r="J13" s="37">
        <v>4.7981800000000003</v>
      </c>
      <c r="K13" s="37">
        <v>0.11361</v>
      </c>
      <c r="L13" s="36">
        <v>27.48639</v>
      </c>
      <c r="M13" s="37">
        <v>0.69869000000000003</v>
      </c>
      <c r="N13" s="37"/>
      <c r="O13" s="37"/>
      <c r="P13" s="37">
        <v>26.787700000000001</v>
      </c>
      <c r="Q13" s="36">
        <v>18.06166</v>
      </c>
      <c r="R13" s="37">
        <v>10.663220000000001</v>
      </c>
      <c r="S13" s="37">
        <v>2.4415499999999999</v>
      </c>
      <c r="T13" s="37"/>
      <c r="U13" s="37">
        <v>4.9568899999999996</v>
      </c>
      <c r="V13" s="36"/>
      <c r="W13" s="37"/>
      <c r="X13" s="38"/>
      <c r="Y13" s="39">
        <v>263.38339999999999</v>
      </c>
      <c r="Z13" s="39">
        <v>11.786174349778895</v>
      </c>
    </row>
    <row r="14" spans="1:26" ht="27" customHeight="1" x14ac:dyDescent="0.15">
      <c r="A14" s="1"/>
      <c r="B14" s="33"/>
      <c r="C14" s="34" t="s">
        <v>1120</v>
      </c>
      <c r="D14" s="34"/>
      <c r="E14" s="35" t="s">
        <v>1121</v>
      </c>
      <c r="F14" s="36">
        <v>14.191940000000001</v>
      </c>
      <c r="G14" s="36"/>
      <c r="H14" s="36">
        <v>21.92783</v>
      </c>
      <c r="I14" s="37">
        <v>11.27087</v>
      </c>
      <c r="J14" s="37">
        <v>10.512230000000001</v>
      </c>
      <c r="K14" s="37">
        <v>0.14473</v>
      </c>
      <c r="L14" s="36">
        <v>140.58095999999998</v>
      </c>
      <c r="M14" s="37">
        <v>35.92792</v>
      </c>
      <c r="N14" s="37">
        <v>98.781649999999999</v>
      </c>
      <c r="O14" s="37"/>
      <c r="P14" s="37">
        <v>5.8713899999999999</v>
      </c>
      <c r="Q14" s="36">
        <v>219.45399999999998</v>
      </c>
      <c r="R14" s="37">
        <v>216.15433999999999</v>
      </c>
      <c r="S14" s="37">
        <v>2.8347699999999998</v>
      </c>
      <c r="T14" s="37">
        <v>0.46489000000000003</v>
      </c>
      <c r="U14" s="37"/>
      <c r="V14" s="36">
        <v>1.7935099999999999</v>
      </c>
      <c r="W14" s="37">
        <v>1.7935099999999999</v>
      </c>
      <c r="X14" s="38"/>
      <c r="Y14" s="39">
        <v>397.94824</v>
      </c>
      <c r="Z14" s="39">
        <v>17.807832000147528</v>
      </c>
    </row>
    <row r="15" spans="1:26" ht="37.5" customHeight="1" x14ac:dyDescent="0.15">
      <c r="A15" s="1"/>
      <c r="B15" s="33"/>
      <c r="C15" s="34" t="s">
        <v>1122</v>
      </c>
      <c r="D15" s="34"/>
      <c r="E15" s="35" t="s">
        <v>1123</v>
      </c>
      <c r="F15" s="36">
        <v>19.427009999999999</v>
      </c>
      <c r="G15" s="36"/>
      <c r="H15" s="36"/>
      <c r="I15" s="37"/>
      <c r="J15" s="37"/>
      <c r="K15" s="37"/>
      <c r="L15" s="36"/>
      <c r="M15" s="37"/>
      <c r="N15" s="37"/>
      <c r="O15" s="37"/>
      <c r="P15" s="37"/>
      <c r="Q15" s="36"/>
      <c r="R15" s="37"/>
      <c r="S15" s="37"/>
      <c r="T15" s="37"/>
      <c r="U15" s="37"/>
      <c r="V15" s="36"/>
      <c r="W15" s="37"/>
      <c r="X15" s="38"/>
      <c r="Y15" s="40">
        <v>19.427009999999999</v>
      </c>
      <c r="Z15" s="40">
        <v>0.86934152628790617</v>
      </c>
    </row>
    <row r="16" spans="1:26" ht="37.5" customHeight="1" x14ac:dyDescent="0.15">
      <c r="A16" s="1"/>
      <c r="B16" s="20" t="s">
        <v>1124</v>
      </c>
      <c r="C16" s="21"/>
      <c r="D16" s="21"/>
      <c r="E16" s="22" t="s">
        <v>1125</v>
      </c>
      <c r="F16" s="23">
        <v>4.5096499999999997</v>
      </c>
      <c r="G16" s="23">
        <v>0.56799999999999995</v>
      </c>
      <c r="H16" s="23"/>
      <c r="I16" s="24"/>
      <c r="J16" s="24"/>
      <c r="K16" s="24"/>
      <c r="L16" s="23"/>
      <c r="M16" s="24"/>
      <c r="N16" s="24"/>
      <c r="O16" s="24"/>
      <c r="P16" s="24"/>
      <c r="Q16" s="23"/>
      <c r="R16" s="24"/>
      <c r="S16" s="24"/>
      <c r="T16" s="24"/>
      <c r="U16" s="24"/>
      <c r="V16" s="23"/>
      <c r="W16" s="24"/>
      <c r="X16" s="25"/>
      <c r="Y16" s="44">
        <v>5.0776499999999993</v>
      </c>
      <c r="Z16" s="44">
        <v>0.22722034944933811</v>
      </c>
    </row>
    <row r="17" spans="1:26" ht="37.5" customHeight="1" x14ac:dyDescent="0.15">
      <c r="A17" s="1"/>
      <c r="B17" s="27"/>
      <c r="C17" s="2" t="s">
        <v>1126</v>
      </c>
      <c r="D17" s="2"/>
      <c r="E17" s="28" t="s">
        <v>1127</v>
      </c>
      <c r="F17" s="29">
        <v>4.5096499999999997</v>
      </c>
      <c r="G17" s="29">
        <v>0.56799999999999995</v>
      </c>
      <c r="H17" s="29"/>
      <c r="I17" s="30"/>
      <c r="J17" s="30"/>
      <c r="K17" s="30"/>
      <c r="L17" s="29"/>
      <c r="M17" s="30"/>
      <c r="N17" s="30"/>
      <c r="O17" s="30"/>
      <c r="P17" s="30"/>
      <c r="Q17" s="29"/>
      <c r="R17" s="30"/>
      <c r="S17" s="30"/>
      <c r="T17" s="30"/>
      <c r="U17" s="30"/>
      <c r="V17" s="29"/>
      <c r="W17" s="30"/>
      <c r="X17" s="31"/>
      <c r="Y17" s="32">
        <v>5.0776499999999993</v>
      </c>
      <c r="Z17" s="32">
        <v>0.22722034944933811</v>
      </c>
    </row>
    <row r="18" spans="1:26" ht="15.75" customHeight="1" x14ac:dyDescent="0.15">
      <c r="A18" s="1"/>
      <c r="B18" s="33"/>
      <c r="C18" s="34"/>
      <c r="D18" s="34" t="s">
        <v>1128</v>
      </c>
      <c r="E18" s="35" t="s">
        <v>1129</v>
      </c>
      <c r="F18" s="36">
        <v>4.5096499999999997</v>
      </c>
      <c r="G18" s="36">
        <v>0.56799999999999995</v>
      </c>
      <c r="H18" s="36"/>
      <c r="I18" s="37"/>
      <c r="J18" s="37"/>
      <c r="K18" s="37"/>
      <c r="L18" s="36"/>
      <c r="M18" s="37"/>
      <c r="N18" s="37"/>
      <c r="O18" s="37"/>
      <c r="P18" s="37"/>
      <c r="Q18" s="36"/>
      <c r="R18" s="37"/>
      <c r="S18" s="37"/>
      <c r="T18" s="37"/>
      <c r="U18" s="37"/>
      <c r="V18" s="36"/>
      <c r="W18" s="37"/>
      <c r="X18" s="38"/>
      <c r="Y18" s="40">
        <v>5.0776499999999993</v>
      </c>
      <c r="Z18" s="40">
        <v>0.22722034944933811</v>
      </c>
    </row>
    <row r="19" spans="1:26" ht="37.5" customHeight="1" x14ac:dyDescent="0.15">
      <c r="A19" s="1"/>
      <c r="B19" s="20" t="s">
        <v>1130</v>
      </c>
      <c r="C19" s="21"/>
      <c r="D19" s="21"/>
      <c r="E19" s="22" t="s">
        <v>1131</v>
      </c>
      <c r="F19" s="23">
        <v>96.441590000000005</v>
      </c>
      <c r="G19" s="23">
        <v>11.31691</v>
      </c>
      <c r="H19" s="23">
        <v>21.709620000000001</v>
      </c>
      <c r="I19" s="24">
        <v>18.328300000000002</v>
      </c>
      <c r="J19" s="24">
        <v>3.3351599999999997</v>
      </c>
      <c r="K19" s="24">
        <v>4.616E-2</v>
      </c>
      <c r="L19" s="23">
        <v>12.16695</v>
      </c>
      <c r="M19" s="24">
        <v>2.23692</v>
      </c>
      <c r="N19" s="24">
        <v>6.2078199999999999</v>
      </c>
      <c r="O19" s="24">
        <v>1.4160900000000001</v>
      </c>
      <c r="P19" s="24">
        <v>2.3061199999999999</v>
      </c>
      <c r="Q19" s="23">
        <v>246.38350999999997</v>
      </c>
      <c r="R19" s="24">
        <v>235.45783999999998</v>
      </c>
      <c r="S19" s="24">
        <v>3.3334599999999996</v>
      </c>
      <c r="T19" s="24">
        <v>0.46489000000000003</v>
      </c>
      <c r="U19" s="24">
        <v>7.1273200000000001</v>
      </c>
      <c r="V19" s="23">
        <v>54.979299999999995</v>
      </c>
      <c r="W19" s="24">
        <v>54.979299999999995</v>
      </c>
      <c r="X19" s="25"/>
      <c r="Y19" s="44">
        <v>442.9978799999999</v>
      </c>
      <c r="Z19" s="44">
        <v>19.823763571517521</v>
      </c>
    </row>
    <row r="20" spans="1:26" ht="15.75" customHeight="1" x14ac:dyDescent="0.15">
      <c r="A20" s="1"/>
      <c r="B20" s="27"/>
      <c r="C20" s="2" t="s">
        <v>1132</v>
      </c>
      <c r="D20" s="2"/>
      <c r="E20" s="28" t="s">
        <v>1133</v>
      </c>
      <c r="F20" s="29"/>
      <c r="G20" s="29"/>
      <c r="H20" s="29"/>
      <c r="I20" s="30"/>
      <c r="J20" s="30"/>
      <c r="K20" s="30"/>
      <c r="L20" s="29"/>
      <c r="M20" s="30"/>
      <c r="N20" s="30"/>
      <c r="O20" s="30"/>
      <c r="P20" s="30"/>
      <c r="Q20" s="29">
        <v>139.59338</v>
      </c>
      <c r="R20" s="30">
        <v>139.59338</v>
      </c>
      <c r="S20" s="30"/>
      <c r="T20" s="30"/>
      <c r="U20" s="30"/>
      <c r="V20" s="29"/>
      <c r="W20" s="30"/>
      <c r="X20" s="31"/>
      <c r="Y20" s="32">
        <v>139.59338</v>
      </c>
      <c r="Z20" s="32">
        <v>6.2466803707254837</v>
      </c>
    </row>
    <row r="21" spans="1:26" ht="37.5" customHeight="1" x14ac:dyDescent="0.15">
      <c r="A21" s="1"/>
      <c r="B21" s="33"/>
      <c r="C21" s="34" t="s">
        <v>1134</v>
      </c>
      <c r="D21" s="34"/>
      <c r="E21" s="35" t="s">
        <v>1135</v>
      </c>
      <c r="F21" s="36"/>
      <c r="G21" s="36"/>
      <c r="H21" s="36"/>
      <c r="I21" s="37"/>
      <c r="J21" s="37"/>
      <c r="K21" s="37"/>
      <c r="L21" s="36"/>
      <c r="M21" s="37"/>
      <c r="N21" s="37"/>
      <c r="O21" s="37"/>
      <c r="P21" s="37"/>
      <c r="Q21" s="36">
        <v>1.0952900000000001</v>
      </c>
      <c r="R21" s="37">
        <v>1.0952900000000001</v>
      </c>
      <c r="S21" s="37"/>
      <c r="T21" s="37"/>
      <c r="U21" s="37"/>
      <c r="V21" s="36"/>
      <c r="W21" s="37"/>
      <c r="X21" s="38"/>
      <c r="Y21" s="39">
        <v>1.0952900000000001</v>
      </c>
      <c r="Z21" s="39">
        <v>4.9013259391325829E-2</v>
      </c>
    </row>
    <row r="22" spans="1:26" ht="37.5" customHeight="1" x14ac:dyDescent="0.15">
      <c r="A22" s="1"/>
      <c r="B22" s="33"/>
      <c r="C22" s="34" t="s">
        <v>1136</v>
      </c>
      <c r="D22" s="34"/>
      <c r="E22" s="35" t="s">
        <v>1137</v>
      </c>
      <c r="F22" s="36">
        <v>95.517629999999997</v>
      </c>
      <c r="G22" s="36">
        <v>11.31691</v>
      </c>
      <c r="H22" s="36">
        <v>21.709620000000001</v>
      </c>
      <c r="I22" s="37">
        <v>18.328300000000002</v>
      </c>
      <c r="J22" s="37">
        <v>3.3351599999999997</v>
      </c>
      <c r="K22" s="37">
        <v>4.616E-2</v>
      </c>
      <c r="L22" s="36">
        <v>3.9279799999999998</v>
      </c>
      <c r="M22" s="37"/>
      <c r="N22" s="37">
        <v>0.20577000000000001</v>
      </c>
      <c r="O22" s="37">
        <v>1.4160900000000001</v>
      </c>
      <c r="P22" s="37">
        <v>2.3061199999999999</v>
      </c>
      <c r="Q22" s="36">
        <v>40.926850000000002</v>
      </c>
      <c r="R22" s="37">
        <v>38.645200000000003</v>
      </c>
      <c r="S22" s="37">
        <v>0.15432999999999999</v>
      </c>
      <c r="T22" s="37"/>
      <c r="U22" s="37">
        <v>2.1273200000000001</v>
      </c>
      <c r="V22" s="36">
        <v>15.433909999999999</v>
      </c>
      <c r="W22" s="37">
        <v>15.433909999999999</v>
      </c>
      <c r="X22" s="38"/>
      <c r="Y22" s="39">
        <v>188.8329</v>
      </c>
      <c r="Z22" s="39">
        <v>8.4501053687300089</v>
      </c>
    </row>
    <row r="23" spans="1:26" ht="48" customHeight="1" x14ac:dyDescent="0.15">
      <c r="A23" s="1"/>
      <c r="B23" s="33"/>
      <c r="C23" s="34"/>
      <c r="D23" s="34" t="s">
        <v>1138</v>
      </c>
      <c r="E23" s="35" t="s">
        <v>1139</v>
      </c>
      <c r="F23" s="36"/>
      <c r="G23" s="36"/>
      <c r="H23" s="36"/>
      <c r="I23" s="37"/>
      <c r="J23" s="37"/>
      <c r="K23" s="37"/>
      <c r="L23" s="36"/>
      <c r="M23" s="37"/>
      <c r="N23" s="37"/>
      <c r="O23" s="37"/>
      <c r="P23" s="37"/>
      <c r="Q23" s="36">
        <v>4.2849999999999999E-2</v>
      </c>
      <c r="R23" s="37"/>
      <c r="S23" s="37">
        <v>4.2849999999999999E-2</v>
      </c>
      <c r="T23" s="37"/>
      <c r="U23" s="37"/>
      <c r="V23" s="36"/>
      <c r="W23" s="37"/>
      <c r="X23" s="38"/>
      <c r="Y23" s="39">
        <v>4.2849999999999999E-2</v>
      </c>
      <c r="Z23" s="39">
        <v>1.9174996255953323E-3</v>
      </c>
    </row>
    <row r="24" spans="1:26" ht="27" customHeight="1" x14ac:dyDescent="0.15">
      <c r="A24" s="1"/>
      <c r="B24" s="33"/>
      <c r="C24" s="34"/>
      <c r="D24" s="34" t="s">
        <v>1140</v>
      </c>
      <c r="E24" s="35" t="s">
        <v>1141</v>
      </c>
      <c r="F24" s="36">
        <v>83.936750000000004</v>
      </c>
      <c r="G24" s="36">
        <v>11.31691</v>
      </c>
      <c r="H24" s="36">
        <v>16.200089999999999</v>
      </c>
      <c r="I24" s="37">
        <v>14.81443</v>
      </c>
      <c r="J24" s="37">
        <v>1.3856599999999999</v>
      </c>
      <c r="K24" s="37"/>
      <c r="L24" s="36"/>
      <c r="M24" s="37"/>
      <c r="N24" s="37"/>
      <c r="O24" s="37"/>
      <c r="P24" s="37"/>
      <c r="Q24" s="36">
        <v>34.709729999999993</v>
      </c>
      <c r="R24" s="37">
        <v>34.188249999999996</v>
      </c>
      <c r="S24" s="37"/>
      <c r="T24" s="37"/>
      <c r="U24" s="37">
        <v>0.52148000000000005</v>
      </c>
      <c r="V24" s="36"/>
      <c r="W24" s="37"/>
      <c r="X24" s="38"/>
      <c r="Y24" s="39">
        <v>146.16347999999999</v>
      </c>
      <c r="Z24" s="39">
        <v>6.5406865385230075</v>
      </c>
    </row>
    <row r="25" spans="1:26" ht="27" customHeight="1" x14ac:dyDescent="0.15">
      <c r="A25" s="1"/>
      <c r="B25" s="33"/>
      <c r="C25" s="34"/>
      <c r="D25" s="34" t="s">
        <v>1142</v>
      </c>
      <c r="E25" s="35" t="s">
        <v>1143</v>
      </c>
      <c r="F25" s="36">
        <v>9.3267000000000007</v>
      </c>
      <c r="G25" s="36"/>
      <c r="H25" s="36">
        <v>0.65101999999999993</v>
      </c>
      <c r="I25" s="37">
        <v>0.41521000000000002</v>
      </c>
      <c r="J25" s="37">
        <v>0.23036000000000001</v>
      </c>
      <c r="K25" s="37">
        <v>5.45E-3</v>
      </c>
      <c r="L25" s="36">
        <v>1.22306</v>
      </c>
      <c r="M25" s="37"/>
      <c r="N25" s="37"/>
      <c r="O25" s="37"/>
      <c r="P25" s="37">
        <v>1.22306</v>
      </c>
      <c r="Q25" s="36">
        <v>0.82465999999999995</v>
      </c>
      <c r="R25" s="37">
        <v>0.48686000000000001</v>
      </c>
      <c r="S25" s="37">
        <v>0.11148</v>
      </c>
      <c r="T25" s="37"/>
      <c r="U25" s="37">
        <v>0.22631999999999999</v>
      </c>
      <c r="V25" s="36"/>
      <c r="W25" s="37"/>
      <c r="X25" s="38"/>
      <c r="Y25" s="39">
        <v>12.025440000000001</v>
      </c>
      <c r="Z25" s="39">
        <v>0.53812781091293205</v>
      </c>
    </row>
    <row r="26" spans="1:26" ht="15.75" customHeight="1" x14ac:dyDescent="0.15">
      <c r="A26" s="1"/>
      <c r="B26" s="33"/>
      <c r="C26" s="34"/>
      <c r="D26" s="34" t="s">
        <v>1144</v>
      </c>
      <c r="E26" s="35" t="s">
        <v>1145</v>
      </c>
      <c r="F26" s="36">
        <v>2.2541799999999999</v>
      </c>
      <c r="G26" s="36"/>
      <c r="H26" s="36">
        <v>4.6092999999999993</v>
      </c>
      <c r="I26" s="37">
        <v>2.9397199999999999</v>
      </c>
      <c r="J26" s="37">
        <v>1.63096</v>
      </c>
      <c r="K26" s="37">
        <v>3.8620000000000002E-2</v>
      </c>
      <c r="L26" s="36"/>
      <c r="M26" s="37"/>
      <c r="N26" s="37"/>
      <c r="O26" s="37"/>
      <c r="P26" s="37"/>
      <c r="Q26" s="36">
        <v>4.5730500000000003</v>
      </c>
      <c r="R26" s="37">
        <v>3.19353</v>
      </c>
      <c r="S26" s="37"/>
      <c r="T26" s="37"/>
      <c r="U26" s="37">
        <v>1.3795200000000001</v>
      </c>
      <c r="V26" s="36"/>
      <c r="W26" s="37"/>
      <c r="X26" s="38"/>
      <c r="Y26" s="39">
        <v>11.436529999999999</v>
      </c>
      <c r="Z26" s="39">
        <v>0.51177460894071847</v>
      </c>
    </row>
    <row r="27" spans="1:26" ht="27" customHeight="1" x14ac:dyDescent="0.15">
      <c r="A27" s="1"/>
      <c r="B27" s="33"/>
      <c r="C27" s="34"/>
      <c r="D27" s="34" t="s">
        <v>1146</v>
      </c>
      <c r="E27" s="35" t="s">
        <v>1147</v>
      </c>
      <c r="F27" s="36"/>
      <c r="G27" s="36"/>
      <c r="H27" s="36"/>
      <c r="I27" s="37"/>
      <c r="J27" s="37"/>
      <c r="K27" s="37"/>
      <c r="L27" s="36"/>
      <c r="M27" s="37"/>
      <c r="N27" s="37"/>
      <c r="O27" s="37"/>
      <c r="P27" s="37"/>
      <c r="Q27" s="36"/>
      <c r="R27" s="37"/>
      <c r="S27" s="37"/>
      <c r="T27" s="37"/>
      <c r="U27" s="37"/>
      <c r="V27" s="36">
        <v>15.433909999999999</v>
      </c>
      <c r="W27" s="37">
        <v>15.433909999999999</v>
      </c>
      <c r="X27" s="38"/>
      <c r="Y27" s="39">
        <v>15.433909999999999</v>
      </c>
      <c r="Z27" s="39">
        <v>0.69065383072280173</v>
      </c>
    </row>
    <row r="28" spans="1:26" ht="27" customHeight="1" x14ac:dyDescent="0.15">
      <c r="A28" s="1"/>
      <c r="B28" s="33"/>
      <c r="C28" s="34"/>
      <c r="D28" s="34" t="s">
        <v>1148</v>
      </c>
      <c r="E28" s="35" t="s">
        <v>1149</v>
      </c>
      <c r="F28" s="36"/>
      <c r="G28" s="36"/>
      <c r="H28" s="36"/>
      <c r="I28" s="37"/>
      <c r="J28" s="37"/>
      <c r="K28" s="37"/>
      <c r="L28" s="36">
        <v>1.2888299999999999</v>
      </c>
      <c r="M28" s="37"/>
      <c r="N28" s="37">
        <v>0.20577000000000001</v>
      </c>
      <c r="O28" s="37"/>
      <c r="P28" s="37">
        <v>1.0830599999999999</v>
      </c>
      <c r="Q28" s="36"/>
      <c r="R28" s="37"/>
      <c r="S28" s="37"/>
      <c r="T28" s="37"/>
      <c r="U28" s="37"/>
      <c r="V28" s="36"/>
      <c r="W28" s="37"/>
      <c r="X28" s="38"/>
      <c r="Y28" s="39">
        <v>1.2888299999999999</v>
      </c>
      <c r="Z28" s="39">
        <v>5.767400332452817E-2</v>
      </c>
    </row>
    <row r="29" spans="1:26" ht="15.75" customHeight="1" x14ac:dyDescent="0.15">
      <c r="A29" s="1"/>
      <c r="B29" s="33"/>
      <c r="C29" s="34"/>
      <c r="D29" s="34" t="s">
        <v>1150</v>
      </c>
      <c r="E29" s="35" t="s">
        <v>1151</v>
      </c>
      <c r="F29" s="36"/>
      <c r="G29" s="36"/>
      <c r="H29" s="36">
        <v>0.24921000000000001</v>
      </c>
      <c r="I29" s="37">
        <v>0.15894</v>
      </c>
      <c r="J29" s="37">
        <v>8.8179999999999994E-2</v>
      </c>
      <c r="K29" s="37">
        <v>2.0899999999999998E-3</v>
      </c>
      <c r="L29" s="36">
        <v>1.4160900000000001</v>
      </c>
      <c r="M29" s="37"/>
      <c r="N29" s="37"/>
      <c r="O29" s="37">
        <v>1.4160900000000001</v>
      </c>
      <c r="P29" s="37"/>
      <c r="Q29" s="36">
        <v>0.77656000000000003</v>
      </c>
      <c r="R29" s="37">
        <v>0.77656000000000003</v>
      </c>
      <c r="S29" s="37"/>
      <c r="T29" s="37"/>
      <c r="U29" s="37"/>
      <c r="V29" s="36"/>
      <c r="W29" s="37"/>
      <c r="X29" s="38"/>
      <c r="Y29" s="39">
        <v>2.4418600000000001</v>
      </c>
      <c r="Z29" s="39">
        <v>0.10927107668042518</v>
      </c>
    </row>
    <row r="30" spans="1:26" ht="37.5" customHeight="1" x14ac:dyDescent="0.15">
      <c r="A30" s="1"/>
      <c r="B30" s="33"/>
      <c r="C30" s="34" t="s">
        <v>1152</v>
      </c>
      <c r="D30" s="34"/>
      <c r="E30" s="35" t="s">
        <v>1153</v>
      </c>
      <c r="F30" s="36">
        <v>0.92395999999999989</v>
      </c>
      <c r="G30" s="36"/>
      <c r="H30" s="36"/>
      <c r="I30" s="37"/>
      <c r="J30" s="37"/>
      <c r="K30" s="37"/>
      <c r="L30" s="36">
        <v>8.2389700000000001</v>
      </c>
      <c r="M30" s="37">
        <v>2.23692</v>
      </c>
      <c r="N30" s="37">
        <v>6.0020499999999997</v>
      </c>
      <c r="O30" s="37"/>
      <c r="P30" s="37"/>
      <c r="Q30" s="36">
        <v>59.767989999999998</v>
      </c>
      <c r="R30" s="37">
        <v>56.12397</v>
      </c>
      <c r="S30" s="37">
        <v>3.1791299999999998</v>
      </c>
      <c r="T30" s="37">
        <v>0.46489000000000003</v>
      </c>
      <c r="U30" s="37"/>
      <c r="V30" s="36"/>
      <c r="W30" s="37"/>
      <c r="X30" s="38"/>
      <c r="Y30" s="39">
        <v>68.93092</v>
      </c>
      <c r="Z30" s="39">
        <v>3.0845977431024929</v>
      </c>
    </row>
    <row r="31" spans="1:26" ht="59.25" customHeight="1" x14ac:dyDescent="0.15">
      <c r="A31" s="1"/>
      <c r="B31" s="33"/>
      <c r="C31" s="34" t="s">
        <v>1154</v>
      </c>
      <c r="D31" s="34"/>
      <c r="E31" s="35" t="s">
        <v>1155</v>
      </c>
      <c r="F31" s="36"/>
      <c r="G31" s="36"/>
      <c r="H31" s="36"/>
      <c r="I31" s="37"/>
      <c r="J31" s="37"/>
      <c r="K31" s="37"/>
      <c r="L31" s="36"/>
      <c r="M31" s="37"/>
      <c r="N31" s="37"/>
      <c r="O31" s="37"/>
      <c r="P31" s="37"/>
      <c r="Q31" s="36">
        <v>5</v>
      </c>
      <c r="R31" s="37"/>
      <c r="S31" s="37"/>
      <c r="T31" s="37"/>
      <c r="U31" s="37">
        <v>5</v>
      </c>
      <c r="V31" s="36">
        <v>39.545389999999998</v>
      </c>
      <c r="W31" s="37">
        <v>39.545389999999998</v>
      </c>
      <c r="X31" s="38"/>
      <c r="Y31" s="40">
        <v>44.545389999999998</v>
      </c>
      <c r="Z31" s="40">
        <v>1.9933668295682161</v>
      </c>
    </row>
    <row r="32" spans="1:26" ht="37.5" customHeight="1" x14ac:dyDescent="0.15">
      <c r="A32" s="1"/>
      <c r="B32" s="20" t="s">
        <v>1156</v>
      </c>
      <c r="C32" s="21"/>
      <c r="D32" s="21"/>
      <c r="E32" s="22" t="s">
        <v>1157</v>
      </c>
      <c r="F32" s="23">
        <v>13.92347</v>
      </c>
      <c r="G32" s="23"/>
      <c r="H32" s="23"/>
      <c r="I32" s="24"/>
      <c r="J32" s="24"/>
      <c r="K32" s="24"/>
      <c r="L32" s="23"/>
      <c r="M32" s="24"/>
      <c r="N32" s="24"/>
      <c r="O32" s="24"/>
      <c r="P32" s="24"/>
      <c r="Q32" s="23">
        <v>40.523809999999997</v>
      </c>
      <c r="R32" s="24">
        <v>40.523809999999997</v>
      </c>
      <c r="S32" s="24"/>
      <c r="T32" s="24"/>
      <c r="U32" s="24"/>
      <c r="V32" s="23"/>
      <c r="W32" s="24"/>
      <c r="X32" s="25"/>
      <c r="Y32" s="44">
        <v>54.447279999999999</v>
      </c>
      <c r="Z32" s="44">
        <v>2.436467654951791</v>
      </c>
    </row>
    <row r="33" spans="1:26" ht="59.25" customHeight="1" x14ac:dyDescent="0.15">
      <c r="A33" s="1"/>
      <c r="B33" s="27"/>
      <c r="C33" s="2" t="s">
        <v>1158</v>
      </c>
      <c r="D33" s="2"/>
      <c r="E33" s="28" t="s">
        <v>1159</v>
      </c>
      <c r="F33" s="29">
        <v>13.92347</v>
      </c>
      <c r="G33" s="29"/>
      <c r="H33" s="29"/>
      <c r="I33" s="30"/>
      <c r="J33" s="30"/>
      <c r="K33" s="30"/>
      <c r="L33" s="29"/>
      <c r="M33" s="30"/>
      <c r="N33" s="30"/>
      <c r="O33" s="30"/>
      <c r="P33" s="30"/>
      <c r="Q33" s="29"/>
      <c r="R33" s="30"/>
      <c r="S33" s="30"/>
      <c r="T33" s="30"/>
      <c r="U33" s="30"/>
      <c r="V33" s="29"/>
      <c r="W33" s="30"/>
      <c r="X33" s="31"/>
      <c r="Y33" s="32">
        <v>13.92347</v>
      </c>
      <c r="Z33" s="32">
        <v>0.62306297577567904</v>
      </c>
    </row>
    <row r="34" spans="1:26" ht="15.75" customHeight="1" x14ac:dyDescent="0.15">
      <c r="A34" s="1"/>
      <c r="B34" s="33"/>
      <c r="C34" s="34"/>
      <c r="D34" s="34" t="s">
        <v>1160</v>
      </c>
      <c r="E34" s="35" t="s">
        <v>1161</v>
      </c>
      <c r="F34" s="36">
        <v>13.92347</v>
      </c>
      <c r="G34" s="36"/>
      <c r="H34" s="36"/>
      <c r="I34" s="37"/>
      <c r="J34" s="37"/>
      <c r="K34" s="37"/>
      <c r="L34" s="36"/>
      <c r="M34" s="37"/>
      <c r="N34" s="37"/>
      <c r="O34" s="37"/>
      <c r="P34" s="37"/>
      <c r="Q34" s="36"/>
      <c r="R34" s="37"/>
      <c r="S34" s="37"/>
      <c r="T34" s="37"/>
      <c r="U34" s="37"/>
      <c r="V34" s="36"/>
      <c r="W34" s="37"/>
      <c r="X34" s="38"/>
      <c r="Y34" s="39">
        <v>13.92347</v>
      </c>
      <c r="Z34" s="39">
        <v>0.62306297577567904</v>
      </c>
    </row>
    <row r="35" spans="1:26" ht="37.5" customHeight="1" x14ac:dyDescent="0.15">
      <c r="A35" s="1"/>
      <c r="B35" s="33"/>
      <c r="C35" s="34" t="s">
        <v>1162</v>
      </c>
      <c r="D35" s="34"/>
      <c r="E35" s="35" t="s">
        <v>1163</v>
      </c>
      <c r="F35" s="36"/>
      <c r="G35" s="36"/>
      <c r="H35" s="36"/>
      <c r="I35" s="37"/>
      <c r="J35" s="37"/>
      <c r="K35" s="37"/>
      <c r="L35" s="36"/>
      <c r="M35" s="37"/>
      <c r="N35" s="37"/>
      <c r="O35" s="37"/>
      <c r="P35" s="37"/>
      <c r="Q35" s="36">
        <v>40.523809999999997</v>
      </c>
      <c r="R35" s="37">
        <v>40.523809999999997</v>
      </c>
      <c r="S35" s="37"/>
      <c r="T35" s="37"/>
      <c r="U35" s="37"/>
      <c r="V35" s="36"/>
      <c r="W35" s="37"/>
      <c r="X35" s="38"/>
      <c r="Y35" s="40">
        <v>40.523809999999997</v>
      </c>
      <c r="Z35" s="40">
        <v>1.8134046791761116</v>
      </c>
    </row>
    <row r="36" spans="1:26" ht="48" customHeight="1" x14ac:dyDescent="0.15">
      <c r="A36" s="1"/>
      <c r="B36" s="20" t="s">
        <v>1164</v>
      </c>
      <c r="C36" s="21"/>
      <c r="D36" s="21"/>
      <c r="E36" s="22" t="s">
        <v>1165</v>
      </c>
      <c r="F36" s="23">
        <v>1.41764</v>
      </c>
      <c r="G36" s="23"/>
      <c r="H36" s="23">
        <v>0.33323000000000003</v>
      </c>
      <c r="I36" s="24">
        <v>0.21253</v>
      </c>
      <c r="J36" s="24">
        <v>0.11791</v>
      </c>
      <c r="K36" s="24">
        <v>2.7899999999999999E-3</v>
      </c>
      <c r="L36" s="23">
        <v>62.352959999999996</v>
      </c>
      <c r="M36" s="24">
        <v>14.190810000000001</v>
      </c>
      <c r="N36" s="24">
        <v>39.32855</v>
      </c>
      <c r="O36" s="24"/>
      <c r="P36" s="24">
        <v>8.8336000000000006</v>
      </c>
      <c r="Q36" s="23">
        <v>223.69848000000002</v>
      </c>
      <c r="R36" s="24">
        <v>222.99514000000002</v>
      </c>
      <c r="S36" s="24">
        <v>0.70333999999999997</v>
      </c>
      <c r="T36" s="24"/>
      <c r="U36" s="24"/>
      <c r="V36" s="23"/>
      <c r="W36" s="24"/>
      <c r="X36" s="25"/>
      <c r="Y36" s="44">
        <v>287.80231000000003</v>
      </c>
      <c r="Z36" s="44">
        <v>12.878898988809146</v>
      </c>
    </row>
    <row r="37" spans="1:26" ht="15.75" customHeight="1" x14ac:dyDescent="0.15">
      <c r="A37" s="1"/>
      <c r="B37" s="27"/>
      <c r="C37" s="2" t="s">
        <v>1166</v>
      </c>
      <c r="D37" s="2"/>
      <c r="E37" s="28" t="s">
        <v>1167</v>
      </c>
      <c r="F37" s="29">
        <v>1.41764</v>
      </c>
      <c r="G37" s="29"/>
      <c r="H37" s="29">
        <v>0.33323000000000003</v>
      </c>
      <c r="I37" s="30">
        <v>0.21253</v>
      </c>
      <c r="J37" s="30">
        <v>0.11791</v>
      </c>
      <c r="K37" s="30">
        <v>2.7899999999999999E-3</v>
      </c>
      <c r="L37" s="29">
        <v>62.352959999999996</v>
      </c>
      <c r="M37" s="30">
        <v>14.190810000000001</v>
      </c>
      <c r="N37" s="30">
        <v>39.32855</v>
      </c>
      <c r="O37" s="30"/>
      <c r="P37" s="30">
        <v>8.8336000000000006</v>
      </c>
      <c r="Q37" s="29">
        <v>200.85990000000001</v>
      </c>
      <c r="R37" s="30">
        <v>200.15656000000001</v>
      </c>
      <c r="S37" s="30">
        <v>0.70333999999999997</v>
      </c>
      <c r="T37" s="30"/>
      <c r="U37" s="30"/>
      <c r="V37" s="29"/>
      <c r="W37" s="30"/>
      <c r="X37" s="31"/>
      <c r="Y37" s="32">
        <v>264.96373</v>
      </c>
      <c r="Z37" s="32">
        <v>11.856892720451405</v>
      </c>
    </row>
    <row r="38" spans="1:26" ht="80.25" customHeight="1" x14ac:dyDescent="0.15">
      <c r="A38" s="1"/>
      <c r="B38" s="33"/>
      <c r="C38" s="34" t="s">
        <v>1168</v>
      </c>
      <c r="D38" s="34"/>
      <c r="E38" s="35" t="s">
        <v>1169</v>
      </c>
      <c r="F38" s="36"/>
      <c r="G38" s="36"/>
      <c r="H38" s="36"/>
      <c r="I38" s="37"/>
      <c r="J38" s="37"/>
      <c r="K38" s="37"/>
      <c r="L38" s="36"/>
      <c r="M38" s="37"/>
      <c r="N38" s="37"/>
      <c r="O38" s="37"/>
      <c r="P38" s="37"/>
      <c r="Q38" s="36">
        <v>22.83858</v>
      </c>
      <c r="R38" s="37">
        <v>22.83858</v>
      </c>
      <c r="S38" s="37"/>
      <c r="T38" s="37"/>
      <c r="U38" s="37"/>
      <c r="V38" s="36"/>
      <c r="W38" s="37"/>
      <c r="X38" s="38"/>
      <c r="Y38" s="40">
        <v>22.83858</v>
      </c>
      <c r="Z38" s="40">
        <v>1.0220062683577373</v>
      </c>
    </row>
    <row r="39" spans="1:26" ht="59.25" customHeight="1" x14ac:dyDescent="0.15">
      <c r="A39" s="1"/>
      <c r="B39" s="20" t="s">
        <v>1170</v>
      </c>
      <c r="C39" s="21"/>
      <c r="D39" s="21"/>
      <c r="E39" s="22" t="s">
        <v>1171</v>
      </c>
      <c r="F39" s="23">
        <v>40.776030000000006</v>
      </c>
      <c r="G39" s="23">
        <v>4.54711</v>
      </c>
      <c r="H39" s="23">
        <v>0.36509000000000003</v>
      </c>
      <c r="I39" s="24"/>
      <c r="J39" s="24">
        <v>0.36509000000000003</v>
      </c>
      <c r="K39" s="24"/>
      <c r="L39" s="23">
        <v>26.523440000000001</v>
      </c>
      <c r="M39" s="24">
        <v>6.2848800000000002</v>
      </c>
      <c r="N39" s="24">
        <v>17.29402</v>
      </c>
      <c r="O39" s="24"/>
      <c r="P39" s="24">
        <v>2.9445399999999999</v>
      </c>
      <c r="Q39" s="23">
        <v>9.4987499999999994</v>
      </c>
      <c r="R39" s="24">
        <v>0.11965000000000001</v>
      </c>
      <c r="S39" s="24">
        <v>9.3790999999999993</v>
      </c>
      <c r="T39" s="24"/>
      <c r="U39" s="24"/>
      <c r="V39" s="23"/>
      <c r="W39" s="24"/>
      <c r="X39" s="25"/>
      <c r="Y39" s="44">
        <v>81.710420000000013</v>
      </c>
      <c r="Z39" s="44">
        <v>3.6564690725142914</v>
      </c>
    </row>
    <row r="40" spans="1:26" ht="48" customHeight="1" x14ac:dyDescent="0.15">
      <c r="A40" s="1"/>
      <c r="B40" s="27"/>
      <c r="C40" s="2" t="s">
        <v>1172</v>
      </c>
      <c r="D40" s="2"/>
      <c r="E40" s="28" t="s">
        <v>1173</v>
      </c>
      <c r="F40" s="29">
        <v>40.734410000000004</v>
      </c>
      <c r="G40" s="29">
        <v>4.54711</v>
      </c>
      <c r="H40" s="29"/>
      <c r="I40" s="30"/>
      <c r="J40" s="30"/>
      <c r="K40" s="30"/>
      <c r="L40" s="29"/>
      <c r="M40" s="30"/>
      <c r="N40" s="30"/>
      <c r="O40" s="30"/>
      <c r="P40" s="30"/>
      <c r="Q40" s="29">
        <v>9.0863499999999995</v>
      </c>
      <c r="R40" s="30">
        <v>0.11965000000000001</v>
      </c>
      <c r="S40" s="30">
        <v>8.9666999999999994</v>
      </c>
      <c r="T40" s="30"/>
      <c r="U40" s="30"/>
      <c r="V40" s="29"/>
      <c r="W40" s="30"/>
      <c r="X40" s="31"/>
      <c r="Y40" s="32">
        <v>54.367869999999996</v>
      </c>
      <c r="Z40" s="32">
        <v>2.4329141276409736</v>
      </c>
    </row>
    <row r="41" spans="1:26" ht="27" customHeight="1" x14ac:dyDescent="0.15">
      <c r="A41" s="1"/>
      <c r="B41" s="33"/>
      <c r="C41" s="34"/>
      <c r="D41" s="34" t="s">
        <v>1174</v>
      </c>
      <c r="E41" s="35" t="s">
        <v>1175</v>
      </c>
      <c r="F41" s="36">
        <v>16.363290000000003</v>
      </c>
      <c r="G41" s="36">
        <v>4.54711</v>
      </c>
      <c r="H41" s="36"/>
      <c r="I41" s="37"/>
      <c r="J41" s="37"/>
      <c r="K41" s="37"/>
      <c r="L41" s="36"/>
      <c r="M41" s="37"/>
      <c r="N41" s="37"/>
      <c r="O41" s="37"/>
      <c r="P41" s="37"/>
      <c r="Q41" s="36"/>
      <c r="R41" s="37"/>
      <c r="S41" s="37"/>
      <c r="T41" s="37"/>
      <c r="U41" s="37"/>
      <c r="V41" s="36"/>
      <c r="W41" s="37"/>
      <c r="X41" s="38"/>
      <c r="Y41" s="39">
        <v>20.910400000000003</v>
      </c>
      <c r="Z41" s="39">
        <v>0.93572191764407575</v>
      </c>
    </row>
    <row r="42" spans="1:26" ht="27" customHeight="1" x14ac:dyDescent="0.15">
      <c r="A42" s="1"/>
      <c r="B42" s="33"/>
      <c r="C42" s="34"/>
      <c r="D42" s="34" t="s">
        <v>1176</v>
      </c>
      <c r="E42" s="35" t="s">
        <v>1177</v>
      </c>
      <c r="F42" s="36">
        <v>22.193449999999999</v>
      </c>
      <c r="G42" s="36"/>
      <c r="H42" s="36"/>
      <c r="I42" s="37"/>
      <c r="J42" s="37"/>
      <c r="K42" s="37"/>
      <c r="L42" s="36"/>
      <c r="M42" s="37"/>
      <c r="N42" s="37"/>
      <c r="O42" s="37"/>
      <c r="P42" s="37"/>
      <c r="Q42" s="36"/>
      <c r="R42" s="37"/>
      <c r="S42" s="37"/>
      <c r="T42" s="37"/>
      <c r="U42" s="37"/>
      <c r="V42" s="36"/>
      <c r="W42" s="37"/>
      <c r="X42" s="38"/>
      <c r="Y42" s="39">
        <v>22.193449999999999</v>
      </c>
      <c r="Z42" s="39">
        <v>0.99313727107744987</v>
      </c>
    </row>
    <row r="43" spans="1:26" ht="59.25" customHeight="1" x14ac:dyDescent="0.15">
      <c r="A43" s="1"/>
      <c r="B43" s="33"/>
      <c r="C43" s="34"/>
      <c r="D43" s="34" t="s">
        <v>1178</v>
      </c>
      <c r="E43" s="35" t="s">
        <v>1179</v>
      </c>
      <c r="F43" s="36">
        <v>2.17767</v>
      </c>
      <c r="G43" s="36"/>
      <c r="H43" s="36"/>
      <c r="I43" s="37"/>
      <c r="J43" s="37"/>
      <c r="K43" s="37"/>
      <c r="L43" s="36"/>
      <c r="M43" s="37"/>
      <c r="N43" s="37"/>
      <c r="O43" s="37"/>
      <c r="P43" s="37"/>
      <c r="Q43" s="36">
        <v>9.0863499999999995</v>
      </c>
      <c r="R43" s="37">
        <v>0.11965000000000001</v>
      </c>
      <c r="S43" s="37">
        <v>8.9666999999999994</v>
      </c>
      <c r="T43" s="37"/>
      <c r="U43" s="37"/>
      <c r="V43" s="36"/>
      <c r="W43" s="37"/>
      <c r="X43" s="38"/>
      <c r="Y43" s="39">
        <v>11.264019999999999</v>
      </c>
      <c r="Z43" s="39">
        <v>0.50405493891944775</v>
      </c>
    </row>
    <row r="44" spans="1:26" ht="37.5" customHeight="1" x14ac:dyDescent="0.15">
      <c r="A44" s="1"/>
      <c r="B44" s="33"/>
      <c r="C44" s="34" t="s">
        <v>1180</v>
      </c>
      <c r="D44" s="34"/>
      <c r="E44" s="35" t="s">
        <v>1181</v>
      </c>
      <c r="F44" s="36"/>
      <c r="G44" s="36"/>
      <c r="H44" s="36">
        <v>0.36509000000000003</v>
      </c>
      <c r="I44" s="37"/>
      <c r="J44" s="37">
        <v>0.36509000000000003</v>
      </c>
      <c r="K44" s="37"/>
      <c r="L44" s="36"/>
      <c r="M44" s="37"/>
      <c r="N44" s="37"/>
      <c r="O44" s="37"/>
      <c r="P44" s="37"/>
      <c r="Q44" s="36"/>
      <c r="R44" s="37"/>
      <c r="S44" s="37"/>
      <c r="T44" s="37"/>
      <c r="U44" s="37"/>
      <c r="V44" s="36"/>
      <c r="W44" s="37"/>
      <c r="X44" s="38"/>
      <c r="Y44" s="39">
        <v>0.36509000000000003</v>
      </c>
      <c r="Z44" s="39">
        <v>1.6337454803001167E-2</v>
      </c>
    </row>
    <row r="45" spans="1:26" ht="48" customHeight="1" x14ac:dyDescent="0.15">
      <c r="A45" s="1"/>
      <c r="B45" s="33"/>
      <c r="C45" s="34" t="s">
        <v>1182</v>
      </c>
      <c r="D45" s="34"/>
      <c r="E45" s="35" t="s">
        <v>1183</v>
      </c>
      <c r="F45" s="36">
        <v>3.9460000000000002E-2</v>
      </c>
      <c r="G45" s="36"/>
      <c r="H45" s="36"/>
      <c r="I45" s="37"/>
      <c r="J45" s="37"/>
      <c r="K45" s="37"/>
      <c r="L45" s="36">
        <v>23.481099999999998</v>
      </c>
      <c r="M45" s="37">
        <v>6.2751000000000001</v>
      </c>
      <c r="N45" s="37">
        <v>17.206</v>
      </c>
      <c r="O45" s="37"/>
      <c r="P45" s="37"/>
      <c r="Q45" s="36">
        <v>0.41239999999999999</v>
      </c>
      <c r="R45" s="37"/>
      <c r="S45" s="37">
        <v>0.41239999999999999</v>
      </c>
      <c r="T45" s="37"/>
      <c r="U45" s="37"/>
      <c r="V45" s="36"/>
      <c r="W45" s="37"/>
      <c r="X45" s="38"/>
      <c r="Y45" s="39">
        <v>23.932959999999998</v>
      </c>
      <c r="Z45" s="39">
        <v>1.0709788060533971</v>
      </c>
    </row>
    <row r="46" spans="1:26" ht="37.5" customHeight="1" x14ac:dyDescent="0.15">
      <c r="A46" s="1"/>
      <c r="B46" s="33"/>
      <c r="C46" s="34" t="s">
        <v>1184</v>
      </c>
      <c r="D46" s="34"/>
      <c r="E46" s="35" t="s">
        <v>1185</v>
      </c>
      <c r="F46" s="36">
        <v>2.16E-3</v>
      </c>
      <c r="G46" s="36"/>
      <c r="H46" s="36"/>
      <c r="I46" s="37"/>
      <c r="J46" s="37"/>
      <c r="K46" s="37"/>
      <c r="L46" s="36">
        <v>3.0423399999999998</v>
      </c>
      <c r="M46" s="37">
        <v>9.7800000000000005E-3</v>
      </c>
      <c r="N46" s="37">
        <v>8.8020000000000001E-2</v>
      </c>
      <c r="O46" s="37"/>
      <c r="P46" s="37">
        <v>2.9445399999999999</v>
      </c>
      <c r="Q46" s="36"/>
      <c r="R46" s="37"/>
      <c r="S46" s="37"/>
      <c r="T46" s="37"/>
      <c r="U46" s="37"/>
      <c r="V46" s="36"/>
      <c r="W46" s="37"/>
      <c r="X46" s="38"/>
      <c r="Y46" s="40">
        <v>3.0444999999999998</v>
      </c>
      <c r="Z46" s="40">
        <v>0.13623868401691924</v>
      </c>
    </row>
    <row r="47" spans="1:26" ht="27" customHeight="1" x14ac:dyDescent="0.15">
      <c r="A47" s="1"/>
      <c r="B47" s="20" t="s">
        <v>1186</v>
      </c>
      <c r="C47" s="21"/>
      <c r="D47" s="21"/>
      <c r="E47" s="22" t="s">
        <v>1187</v>
      </c>
      <c r="F47" s="23">
        <v>0.76983000000000001</v>
      </c>
      <c r="G47" s="23"/>
      <c r="H47" s="23">
        <v>1.2367299999999999</v>
      </c>
      <c r="I47" s="24">
        <v>1.03199</v>
      </c>
      <c r="J47" s="24">
        <v>0.20174</v>
      </c>
      <c r="K47" s="24">
        <v>3.0000000000000001E-3</v>
      </c>
      <c r="L47" s="23">
        <v>9.1080000000000008E-2</v>
      </c>
      <c r="M47" s="24">
        <v>1.306E-2</v>
      </c>
      <c r="N47" s="24">
        <v>6.0350000000000001E-2</v>
      </c>
      <c r="O47" s="24"/>
      <c r="P47" s="24">
        <v>1.7670000000000002E-2</v>
      </c>
      <c r="Q47" s="23">
        <v>17.057539999999999</v>
      </c>
      <c r="R47" s="24">
        <v>17.057539999999999</v>
      </c>
      <c r="S47" s="24"/>
      <c r="T47" s="24"/>
      <c r="U47" s="24"/>
      <c r="V47" s="23"/>
      <c r="W47" s="24"/>
      <c r="X47" s="25"/>
      <c r="Y47" s="44">
        <v>19.155179999999998</v>
      </c>
      <c r="Z47" s="44">
        <v>0.8571773740539369</v>
      </c>
    </row>
    <row r="48" spans="1:26" ht="48" customHeight="1" thickBot="1" x14ac:dyDescent="0.2">
      <c r="A48" s="1"/>
      <c r="B48" s="78" t="s">
        <v>1188</v>
      </c>
      <c r="C48" s="79"/>
      <c r="D48" s="79"/>
      <c r="E48" s="80" t="s">
        <v>1189</v>
      </c>
      <c r="F48" s="81"/>
      <c r="G48" s="81"/>
      <c r="H48" s="81"/>
      <c r="I48" s="82"/>
      <c r="J48" s="82"/>
      <c r="K48" s="82"/>
      <c r="L48" s="81"/>
      <c r="M48" s="82"/>
      <c r="N48" s="82"/>
      <c r="O48" s="82"/>
      <c r="P48" s="82"/>
      <c r="Q48" s="81">
        <v>4.09091</v>
      </c>
      <c r="R48" s="82">
        <v>4.09091</v>
      </c>
      <c r="S48" s="82"/>
      <c r="T48" s="82"/>
      <c r="U48" s="82"/>
      <c r="V48" s="81"/>
      <c r="W48" s="82"/>
      <c r="X48" s="100">
        <v>48</v>
      </c>
      <c r="Y48" s="101">
        <v>52.090910000000001</v>
      </c>
      <c r="Z48" s="101">
        <v>2.3310221802081719</v>
      </c>
    </row>
    <row r="49" spans="1:26" ht="15.75" customHeight="1" thickBot="1" x14ac:dyDescent="0.2">
      <c r="A49" s="1"/>
      <c r="B49" s="86" t="s">
        <v>1190</v>
      </c>
      <c r="C49" s="87"/>
      <c r="D49" s="87"/>
      <c r="E49" s="87"/>
      <c r="F49" s="52">
        <v>831.21972999999991</v>
      </c>
      <c r="G49" s="52">
        <v>18.402920000000002</v>
      </c>
      <c r="H49" s="52">
        <v>128.52698000000001</v>
      </c>
      <c r="I49" s="53">
        <v>84.510429999999999</v>
      </c>
      <c r="J49" s="54">
        <v>43.147890000000011</v>
      </c>
      <c r="K49" s="55">
        <v>0.86865999999999999</v>
      </c>
      <c r="L49" s="52">
        <v>292.59419999999994</v>
      </c>
      <c r="M49" s="53">
        <v>60.494540000000001</v>
      </c>
      <c r="N49" s="54">
        <v>171.95272</v>
      </c>
      <c r="O49" s="54">
        <v>1.4160900000000001</v>
      </c>
      <c r="P49" s="55">
        <v>58.730850000000011</v>
      </c>
      <c r="Q49" s="52">
        <v>858.11027000000001</v>
      </c>
      <c r="R49" s="53">
        <v>804.60541999999998</v>
      </c>
      <c r="S49" s="54">
        <v>23.023249999999997</v>
      </c>
      <c r="T49" s="54">
        <v>0.92978000000000005</v>
      </c>
      <c r="U49" s="55">
        <v>29.551820000000003</v>
      </c>
      <c r="V49" s="52">
        <v>57.826909999999998</v>
      </c>
      <c r="W49" s="53">
        <v>57.826909999999998</v>
      </c>
      <c r="X49" s="56">
        <v>48</v>
      </c>
      <c r="Y49" s="89">
        <v>2234.6810100000002</v>
      </c>
      <c r="Z49" s="64"/>
    </row>
    <row r="50" spans="1:26" ht="15.75" customHeight="1" thickBot="1" x14ac:dyDescent="0.2">
      <c r="A50" s="1"/>
      <c r="B50" s="229" t="s">
        <v>1191</v>
      </c>
      <c r="C50" s="229"/>
      <c r="D50" s="229"/>
      <c r="E50" s="229"/>
      <c r="F50" s="46">
        <v>37.196348216159933</v>
      </c>
      <c r="G50" s="46">
        <v>0.82351440396408082</v>
      </c>
      <c r="H50" s="46">
        <v>5.751468752132995</v>
      </c>
      <c r="I50" s="47">
        <v>3.7817670451318683</v>
      </c>
      <c r="J50" s="48">
        <v>1.9308299397953002</v>
      </c>
      <c r="K50" s="49">
        <v>3.8871767205825941E-2</v>
      </c>
      <c r="L50" s="46">
        <v>13.093331830837007</v>
      </c>
      <c r="M50" s="47">
        <v>2.7070771948789236</v>
      </c>
      <c r="N50" s="48">
        <v>7.6947322338412851</v>
      </c>
      <c r="O50" s="48">
        <v>6.3368775841523797E-2</v>
      </c>
      <c r="P50" s="49">
        <v>2.628153626275278</v>
      </c>
      <c r="Q50" s="46">
        <v>38.399676113057403</v>
      </c>
      <c r="R50" s="47">
        <v>36.005381367607356</v>
      </c>
      <c r="S50" s="48">
        <v>1.0302700876309856</v>
      </c>
      <c r="T50" s="48">
        <v>4.1606833182871138E-2</v>
      </c>
      <c r="U50" s="49">
        <v>1.3224178246361882</v>
      </c>
      <c r="V50" s="46">
        <v>2.5877031102528583</v>
      </c>
      <c r="W50" s="47">
        <v>2.5877031102528583</v>
      </c>
      <c r="X50" s="50">
        <v>2.147957573595705</v>
      </c>
      <c r="Y50" s="51"/>
      <c r="Z50" s="102"/>
    </row>
    <row r="51" spans="1:26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</sheetData>
  <mergeCells count="6">
    <mergeCell ref="Z3:Z6"/>
    <mergeCell ref="B1:F1"/>
    <mergeCell ref="B2:F2"/>
    <mergeCell ref="B50:E50"/>
    <mergeCell ref="B6:D6"/>
    <mergeCell ref="E3:E5"/>
  </mergeCells>
  <pageMargins left="0.7" right="0.7" top="0.75" bottom="0.75" header="0.39" footer="0.39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5"/>
  <sheetViews>
    <sheetView topLeftCell="A7" workbookViewId="0">
      <selection activeCell="J13" sqref="J13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11.5" customWidth="1"/>
    <col min="4" max="4" width="7" customWidth="1"/>
    <col min="5" max="5" width="7.1640625" customWidth="1"/>
    <col min="6" max="7" width="7.5" customWidth="1"/>
    <col min="8" max="9" width="8.6640625" customWidth="1"/>
    <col min="10" max="11" width="9.1640625" customWidth="1"/>
    <col min="12" max="12" width="7" customWidth="1"/>
  </cols>
  <sheetData>
    <row r="1" spans="1:12" ht="13.5" customHeight="1" x14ac:dyDescent="0.15">
      <c r="A1" s="1"/>
      <c r="B1" s="217" t="s">
        <v>902</v>
      </c>
      <c r="C1" s="217"/>
      <c r="D1" s="217"/>
      <c r="E1" s="217"/>
      <c r="F1" s="217"/>
      <c r="G1" s="1"/>
      <c r="H1" s="1"/>
      <c r="I1" s="1"/>
      <c r="J1" s="1"/>
      <c r="K1" s="1"/>
      <c r="L1" s="1"/>
    </row>
    <row r="2" spans="1:12" ht="28.5" customHeight="1" thickBot="1" x14ac:dyDescent="0.2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1"/>
      <c r="H2" s="1"/>
      <c r="I2" s="1"/>
      <c r="J2" s="1"/>
      <c r="K2" s="1"/>
      <c r="L2" s="1"/>
    </row>
    <row r="3" spans="1:12" ht="15.75" customHeight="1" thickBot="1" x14ac:dyDescent="0.2">
      <c r="A3" s="1"/>
      <c r="B3" s="3"/>
      <c r="C3" s="220" t="s">
        <v>903</v>
      </c>
      <c r="D3" s="5" t="s">
        <v>904</v>
      </c>
      <c r="E3" s="6"/>
      <c r="F3" s="6"/>
      <c r="G3" s="6"/>
      <c r="H3" s="6"/>
      <c r="I3" s="6"/>
      <c r="J3" s="6"/>
      <c r="K3" s="66"/>
      <c r="L3" s="8" t="s">
        <v>905</v>
      </c>
    </row>
    <row r="4" spans="1:12" ht="15.75" customHeight="1" thickBot="1" x14ac:dyDescent="0.2">
      <c r="A4" s="1"/>
      <c r="B4" s="9"/>
      <c r="C4" s="220"/>
      <c r="D4" s="11"/>
      <c r="E4" s="12" t="s">
        <v>906</v>
      </c>
      <c r="F4" s="12"/>
      <c r="G4" s="12"/>
      <c r="H4" s="12"/>
      <c r="I4" s="12"/>
      <c r="J4" s="12"/>
      <c r="K4" s="68" t="s">
        <v>907</v>
      </c>
      <c r="L4" s="106"/>
    </row>
    <row r="5" spans="1:12" ht="15.75" customHeight="1" thickBot="1" x14ac:dyDescent="0.2">
      <c r="A5" s="1"/>
      <c r="B5" s="9"/>
      <c r="C5" s="220"/>
      <c r="D5" s="11"/>
      <c r="E5" s="12"/>
      <c r="F5" s="12" t="s">
        <v>908</v>
      </c>
      <c r="G5" s="12" t="s">
        <v>909</v>
      </c>
      <c r="H5" s="12"/>
      <c r="I5" s="12"/>
      <c r="J5" s="12"/>
      <c r="K5" s="68"/>
      <c r="L5" s="106"/>
    </row>
    <row r="6" spans="1:12" ht="15.75" customHeight="1" x14ac:dyDescent="0.15">
      <c r="A6" s="1"/>
      <c r="B6" s="9"/>
      <c r="C6" s="220"/>
      <c r="D6" s="11"/>
      <c r="E6" s="12"/>
      <c r="F6" s="12"/>
      <c r="G6" s="12"/>
      <c r="H6" s="12" t="s">
        <v>910</v>
      </c>
      <c r="I6" s="12" t="s">
        <v>911</v>
      </c>
      <c r="J6" s="12" t="s">
        <v>912</v>
      </c>
      <c r="K6" s="68"/>
      <c r="L6" s="106"/>
    </row>
    <row r="7" spans="1:12" ht="57" customHeight="1" x14ac:dyDescent="0.2">
      <c r="A7" s="1"/>
      <c r="B7" s="15" t="s">
        <v>913</v>
      </c>
      <c r="C7" s="16" t="s">
        <v>914</v>
      </c>
      <c r="D7" s="17" t="s">
        <v>915</v>
      </c>
      <c r="E7" s="18" t="s">
        <v>916</v>
      </c>
      <c r="F7" s="18" t="s">
        <v>917</v>
      </c>
      <c r="G7" s="18" t="s">
        <v>918</v>
      </c>
      <c r="H7" s="18" t="s">
        <v>919</v>
      </c>
      <c r="I7" s="18" t="s">
        <v>920</v>
      </c>
      <c r="J7" s="18" t="s">
        <v>921</v>
      </c>
      <c r="K7" s="70" t="s">
        <v>922</v>
      </c>
      <c r="L7" s="106"/>
    </row>
    <row r="8" spans="1:12" ht="15.75" customHeight="1" x14ac:dyDescent="0.15">
      <c r="A8" s="1"/>
      <c r="B8" s="20" t="s">
        <v>923</v>
      </c>
      <c r="C8" s="22" t="s">
        <v>924</v>
      </c>
      <c r="D8" s="23">
        <v>77.299729999999997</v>
      </c>
      <c r="E8" s="24">
        <v>77.209679999999992</v>
      </c>
      <c r="F8" s="24">
        <v>33.953150000000001</v>
      </c>
      <c r="G8" s="24">
        <v>43.256529999999998</v>
      </c>
      <c r="H8" s="24">
        <v>27.358840000000001</v>
      </c>
      <c r="I8" s="24">
        <v>11.395770000000001</v>
      </c>
      <c r="J8" s="24">
        <v>4.5019200000000001</v>
      </c>
      <c r="K8" s="72">
        <v>9.0050000000000005E-2</v>
      </c>
      <c r="L8" s="107">
        <v>77.299729999999997</v>
      </c>
    </row>
    <row r="9" spans="1:12" ht="37.5" customHeight="1" x14ac:dyDescent="0.15">
      <c r="A9" s="1"/>
      <c r="B9" s="103" t="s">
        <v>925</v>
      </c>
      <c r="C9" s="105" t="s">
        <v>926</v>
      </c>
      <c r="D9" s="23">
        <v>3.048E-2</v>
      </c>
      <c r="E9" s="24">
        <v>3.048E-2</v>
      </c>
      <c r="F9" s="24"/>
      <c r="G9" s="24">
        <v>3.048E-2</v>
      </c>
      <c r="H9" s="24">
        <v>2.1399999999999999E-2</v>
      </c>
      <c r="I9" s="24"/>
      <c r="J9" s="24">
        <v>9.0799999999999995E-3</v>
      </c>
      <c r="K9" s="72"/>
      <c r="L9" s="108">
        <v>3.048E-2</v>
      </c>
    </row>
    <row r="10" spans="1:12" ht="37.5" customHeight="1" x14ac:dyDescent="0.15">
      <c r="A10" s="1"/>
      <c r="B10" s="103" t="s">
        <v>927</v>
      </c>
      <c r="C10" s="105" t="s">
        <v>928</v>
      </c>
      <c r="D10" s="23">
        <v>18.60155</v>
      </c>
      <c r="E10" s="24">
        <v>18.60155</v>
      </c>
      <c r="F10" s="24">
        <v>13.533939999999999</v>
      </c>
      <c r="G10" s="24">
        <v>5.0676100000000002</v>
      </c>
      <c r="H10" s="24">
        <v>3.8267000000000002</v>
      </c>
      <c r="I10" s="24"/>
      <c r="J10" s="24">
        <v>1.24091</v>
      </c>
      <c r="K10" s="72"/>
      <c r="L10" s="108">
        <v>18.60155</v>
      </c>
    </row>
    <row r="11" spans="1:12" ht="37.5" customHeight="1" x14ac:dyDescent="0.15">
      <c r="A11" s="1"/>
      <c r="B11" s="103" t="s">
        <v>929</v>
      </c>
      <c r="C11" s="105" t="s">
        <v>930</v>
      </c>
      <c r="D11" s="23">
        <v>3.1837500000000003</v>
      </c>
      <c r="E11" s="24">
        <v>3.1837500000000003</v>
      </c>
      <c r="F11" s="24">
        <v>0.18074999999999999</v>
      </c>
      <c r="G11" s="24">
        <v>3.0030000000000001</v>
      </c>
      <c r="H11" s="24"/>
      <c r="I11" s="24"/>
      <c r="J11" s="24">
        <v>3.0030000000000001</v>
      </c>
      <c r="K11" s="72"/>
      <c r="L11" s="108">
        <v>3.1837500000000003</v>
      </c>
    </row>
    <row r="12" spans="1:12" ht="37.5" customHeight="1" x14ac:dyDescent="0.15">
      <c r="A12" s="1"/>
      <c r="B12" s="103" t="s">
        <v>931</v>
      </c>
      <c r="C12" s="105" t="s">
        <v>932</v>
      </c>
      <c r="D12" s="23">
        <v>0.25001000000000001</v>
      </c>
      <c r="E12" s="24"/>
      <c r="F12" s="24"/>
      <c r="G12" s="24"/>
      <c r="H12" s="24"/>
      <c r="I12" s="24"/>
      <c r="J12" s="24"/>
      <c r="K12" s="72">
        <v>0.25001000000000001</v>
      </c>
      <c r="L12" s="108">
        <v>0.25001000000000001</v>
      </c>
    </row>
    <row r="13" spans="1:12" ht="59.25" customHeight="1" thickBot="1" x14ac:dyDescent="0.2">
      <c r="A13" s="1"/>
      <c r="B13" s="109" t="s">
        <v>933</v>
      </c>
      <c r="C13" s="110" t="s">
        <v>934</v>
      </c>
      <c r="D13" s="81">
        <v>2.7414000000000001</v>
      </c>
      <c r="E13" s="82">
        <v>2.71312</v>
      </c>
      <c r="F13" s="82">
        <v>1.41632</v>
      </c>
      <c r="G13" s="82">
        <v>1.2968</v>
      </c>
      <c r="H13" s="82"/>
      <c r="I13" s="82"/>
      <c r="J13" s="82">
        <v>1.2968</v>
      </c>
      <c r="K13" s="85">
        <v>2.828E-2</v>
      </c>
      <c r="L13" s="111">
        <v>2.7414000000000001</v>
      </c>
    </row>
    <row r="14" spans="1:12" ht="15.75" customHeight="1" thickBot="1" x14ac:dyDescent="0.2">
      <c r="A14" s="1"/>
      <c r="B14" s="91" t="s">
        <v>935</v>
      </c>
      <c r="C14" s="112"/>
      <c r="D14" s="113">
        <v>102.10692</v>
      </c>
      <c r="E14" s="114">
        <v>101.73858</v>
      </c>
      <c r="F14" s="115">
        <v>49.084160000000004</v>
      </c>
      <c r="G14" s="115">
        <v>52.654419999999995</v>
      </c>
      <c r="H14" s="115">
        <v>31.206939999999999</v>
      </c>
      <c r="I14" s="115">
        <v>11.395770000000001</v>
      </c>
      <c r="J14" s="115">
        <v>10.05171</v>
      </c>
      <c r="K14" s="116">
        <v>0.36834</v>
      </c>
      <c r="L14" s="117">
        <v>102.10692</v>
      </c>
    </row>
    <row r="15" spans="1:12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3">
    <mergeCell ref="B1:F1"/>
    <mergeCell ref="C3:C6"/>
    <mergeCell ref="B2:F2"/>
  </mergeCells>
  <pageMargins left="0.7" right="0.7" top="0.75" bottom="0.75" header="0.39" footer="0.39"/>
  <pageSetup paperSize="9" fitToWidth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5"/>
  <sheetViews>
    <sheetView workbookViewId="0">
      <selection activeCell="I10" sqref="I10"/>
    </sheetView>
  </sheetViews>
  <sheetFormatPr baseColWidth="10" defaultColWidth="10.1640625" defaultRowHeight="14.5" customHeight="1" x14ac:dyDescent="0.15"/>
  <cols>
    <col min="1" max="1" width="1.1640625" customWidth="1"/>
    <col min="2" max="2" width="14.83203125" customWidth="1"/>
    <col min="3" max="3" width="11.5" customWidth="1"/>
    <col min="4" max="5" width="6.33203125" customWidth="1"/>
    <col min="6" max="6" width="7.33203125" customWidth="1"/>
    <col min="7" max="7" width="9.1640625" customWidth="1"/>
    <col min="8" max="8" width="7.33203125" customWidth="1"/>
    <col min="9" max="9" width="9.1640625" customWidth="1"/>
    <col min="10" max="10" width="7.1640625" customWidth="1"/>
    <col min="11" max="11" width="8.83203125" customWidth="1"/>
    <col min="12" max="12" width="7.1640625" customWidth="1"/>
    <col min="13" max="13" width="5.5" customWidth="1"/>
    <col min="14" max="14" width="6" customWidth="1"/>
    <col min="15" max="15" width="7.33203125" customWidth="1"/>
    <col min="16" max="16" width="6" customWidth="1"/>
    <col min="17" max="17" width="7.33203125" customWidth="1"/>
    <col min="18" max="18" width="6.33203125" customWidth="1"/>
  </cols>
  <sheetData>
    <row r="1" spans="1:18" ht="13.5" customHeight="1" x14ac:dyDescent="0.15">
      <c r="A1" s="1"/>
      <c r="B1" s="217" t="s">
        <v>936</v>
      </c>
      <c r="C1" s="217"/>
      <c r="D1" s="217"/>
      <c r="E1" s="217"/>
      <c r="F1" s="217"/>
      <c r="G1" s="217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customHeight="1" x14ac:dyDescent="0.15">
      <c r="A2" s="1"/>
      <c r="B2" s="224" t="str">
        <f>CONCATENATE("Currency: ","Jordanian Dinar (JOD)")</f>
        <v>Currency: Jordanian Dinar (JOD)</v>
      </c>
      <c r="C2" s="224"/>
      <c r="D2" s="224"/>
      <c r="E2" s="224"/>
      <c r="F2" s="224"/>
      <c r="G2" s="224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customHeight="1" x14ac:dyDescent="0.15">
      <c r="A3" s="1"/>
      <c r="B3" s="3"/>
      <c r="C3" s="220" t="s">
        <v>937</v>
      </c>
      <c r="D3" s="5" t="s">
        <v>938</v>
      </c>
      <c r="E3" s="6"/>
      <c r="F3" s="6"/>
      <c r="G3" s="6"/>
      <c r="H3" s="6"/>
      <c r="I3" s="5" t="s">
        <v>939</v>
      </c>
      <c r="J3" s="6"/>
      <c r="K3" s="6"/>
      <c r="L3" s="5" t="s">
        <v>940</v>
      </c>
      <c r="M3" s="5" t="s">
        <v>941</v>
      </c>
      <c r="N3" s="6"/>
      <c r="O3" s="6"/>
      <c r="P3" s="66"/>
      <c r="Q3" s="8" t="s">
        <v>942</v>
      </c>
      <c r="R3" s="221" t="s">
        <v>943</v>
      </c>
    </row>
    <row r="4" spans="1:18" ht="15.75" customHeight="1" x14ac:dyDescent="0.15">
      <c r="A4" s="1"/>
      <c r="B4" s="9"/>
      <c r="C4" s="220"/>
      <c r="D4" s="11"/>
      <c r="E4" s="12" t="s">
        <v>944</v>
      </c>
      <c r="F4" s="12"/>
      <c r="G4" s="12"/>
      <c r="H4" s="12"/>
      <c r="I4" s="11"/>
      <c r="J4" s="12" t="s">
        <v>945</v>
      </c>
      <c r="K4" s="12"/>
      <c r="L4" s="11"/>
      <c r="M4" s="11"/>
      <c r="N4" s="12" t="s">
        <v>946</v>
      </c>
      <c r="O4" s="12"/>
      <c r="P4" s="68" t="s">
        <v>947</v>
      </c>
      <c r="Q4" s="14"/>
      <c r="R4" s="222"/>
    </row>
    <row r="5" spans="1:18" ht="15.75" customHeight="1" x14ac:dyDescent="0.15">
      <c r="A5" s="1"/>
      <c r="B5" s="9"/>
      <c r="C5" s="220"/>
      <c r="D5" s="11"/>
      <c r="E5" s="12"/>
      <c r="F5" s="12" t="s">
        <v>948</v>
      </c>
      <c r="G5" s="12" t="s">
        <v>949</v>
      </c>
      <c r="H5" s="12" t="s">
        <v>950</v>
      </c>
      <c r="I5" s="11"/>
      <c r="J5" s="12"/>
      <c r="K5" s="12" t="s">
        <v>951</v>
      </c>
      <c r="L5" s="11"/>
      <c r="M5" s="11"/>
      <c r="N5" s="12"/>
      <c r="O5" s="12" t="s">
        <v>952</v>
      </c>
      <c r="P5" s="68"/>
      <c r="Q5" s="14"/>
      <c r="R5" s="222"/>
    </row>
    <row r="6" spans="1:18" ht="84.75" customHeight="1" x14ac:dyDescent="0.2">
      <c r="A6" s="1"/>
      <c r="B6" s="15" t="s">
        <v>953</v>
      </c>
      <c r="C6" s="16" t="s">
        <v>954</v>
      </c>
      <c r="D6" s="17" t="s">
        <v>955</v>
      </c>
      <c r="E6" s="18" t="s">
        <v>956</v>
      </c>
      <c r="F6" s="18" t="s">
        <v>957</v>
      </c>
      <c r="G6" s="18" t="s">
        <v>958</v>
      </c>
      <c r="H6" s="18" t="s">
        <v>959</v>
      </c>
      <c r="I6" s="17" t="s">
        <v>960</v>
      </c>
      <c r="J6" s="18" t="s">
        <v>961</v>
      </c>
      <c r="K6" s="18" t="s">
        <v>962</v>
      </c>
      <c r="L6" s="17" t="s">
        <v>963</v>
      </c>
      <c r="M6" s="17" t="s">
        <v>964</v>
      </c>
      <c r="N6" s="18" t="s">
        <v>965</v>
      </c>
      <c r="O6" s="18" t="s">
        <v>966</v>
      </c>
      <c r="P6" s="70" t="s">
        <v>967</v>
      </c>
      <c r="Q6" s="14"/>
      <c r="R6" s="222"/>
    </row>
    <row r="7" spans="1:18" ht="15.75" customHeight="1" x14ac:dyDescent="0.15">
      <c r="A7" s="1"/>
      <c r="B7" s="20" t="s">
        <v>968</v>
      </c>
      <c r="C7" s="22" t="s">
        <v>969</v>
      </c>
      <c r="D7" s="23">
        <v>74.949879999999993</v>
      </c>
      <c r="E7" s="24">
        <v>74.949879999999993</v>
      </c>
      <c r="F7" s="24">
        <v>42.915089999999999</v>
      </c>
      <c r="G7" s="24">
        <v>11.034689999999999</v>
      </c>
      <c r="H7" s="24">
        <v>21.0001</v>
      </c>
      <c r="I7" s="23"/>
      <c r="J7" s="24"/>
      <c r="K7" s="24"/>
      <c r="L7" s="23"/>
      <c r="M7" s="23">
        <v>2.3498399999999999</v>
      </c>
      <c r="N7" s="24"/>
      <c r="O7" s="24"/>
      <c r="P7" s="72">
        <v>2.3498399999999999</v>
      </c>
      <c r="Q7" s="26">
        <v>77.299719999999994</v>
      </c>
      <c r="R7" s="26">
        <v>75.704697723660203</v>
      </c>
    </row>
    <row r="8" spans="1:18" ht="37.5" customHeight="1" x14ac:dyDescent="0.15">
      <c r="A8" s="1"/>
      <c r="B8" s="103" t="s">
        <v>970</v>
      </c>
      <c r="C8" s="105" t="s">
        <v>971</v>
      </c>
      <c r="D8" s="23">
        <v>3.0470000000000001E-2</v>
      </c>
      <c r="E8" s="24">
        <v>3.0470000000000001E-2</v>
      </c>
      <c r="F8" s="24"/>
      <c r="G8" s="24">
        <v>3.0470000000000001E-2</v>
      </c>
      <c r="H8" s="24"/>
      <c r="I8" s="23"/>
      <c r="J8" s="24"/>
      <c r="K8" s="24"/>
      <c r="L8" s="23"/>
      <c r="M8" s="23"/>
      <c r="N8" s="24"/>
      <c r="O8" s="24"/>
      <c r="P8" s="72"/>
      <c r="Q8" s="44">
        <v>3.0470000000000001E-2</v>
      </c>
      <c r="R8" s="44">
        <v>2.9841274194006479E-2</v>
      </c>
    </row>
    <row r="9" spans="1:18" ht="37.5" customHeight="1" x14ac:dyDescent="0.15">
      <c r="A9" s="1"/>
      <c r="B9" s="103" t="s">
        <v>972</v>
      </c>
      <c r="C9" s="105" t="s">
        <v>973</v>
      </c>
      <c r="D9" s="23">
        <v>15.693940000000001</v>
      </c>
      <c r="E9" s="24">
        <v>15.693940000000001</v>
      </c>
      <c r="F9" s="24">
        <v>12.715540000000001</v>
      </c>
      <c r="G9" s="24">
        <v>2.7645</v>
      </c>
      <c r="H9" s="24">
        <v>0.21390000000000001</v>
      </c>
      <c r="I9" s="23">
        <v>0.18</v>
      </c>
      <c r="J9" s="24">
        <v>0.18</v>
      </c>
      <c r="K9" s="24">
        <v>0.18</v>
      </c>
      <c r="L9" s="23"/>
      <c r="M9" s="23">
        <v>2.7276099999999999</v>
      </c>
      <c r="N9" s="24">
        <v>0.79059999999999997</v>
      </c>
      <c r="O9" s="24">
        <v>0.79059999999999997</v>
      </c>
      <c r="P9" s="72">
        <v>1.9370099999999999</v>
      </c>
      <c r="Q9" s="44">
        <v>18.60155</v>
      </c>
      <c r="R9" s="44">
        <v>18.217720839629838</v>
      </c>
    </row>
    <row r="10" spans="1:18" ht="37.5" customHeight="1" x14ac:dyDescent="0.15">
      <c r="A10" s="1"/>
      <c r="B10" s="103" t="s">
        <v>974</v>
      </c>
      <c r="C10" s="105" t="s">
        <v>975</v>
      </c>
      <c r="D10" s="23">
        <v>3.1837499999999999</v>
      </c>
      <c r="E10" s="24">
        <v>3.1837499999999999</v>
      </c>
      <c r="F10" s="24"/>
      <c r="G10" s="24">
        <v>3.1837499999999999</v>
      </c>
      <c r="H10" s="24"/>
      <c r="I10" s="23"/>
      <c r="J10" s="24"/>
      <c r="K10" s="24"/>
      <c r="L10" s="23"/>
      <c r="M10" s="23"/>
      <c r="N10" s="24"/>
      <c r="O10" s="24"/>
      <c r="P10" s="72"/>
      <c r="Q10" s="44">
        <v>3.1837499999999999</v>
      </c>
      <c r="R10" s="44">
        <v>3.1180556847774246</v>
      </c>
    </row>
    <row r="11" spans="1:18" ht="37.5" customHeight="1" x14ac:dyDescent="0.15">
      <c r="A11" s="1"/>
      <c r="B11" s="103" t="s">
        <v>976</v>
      </c>
      <c r="C11" s="105" t="s">
        <v>977</v>
      </c>
      <c r="D11" s="23"/>
      <c r="E11" s="24"/>
      <c r="F11" s="24"/>
      <c r="G11" s="24"/>
      <c r="H11" s="24"/>
      <c r="I11" s="23"/>
      <c r="J11" s="24"/>
      <c r="K11" s="24"/>
      <c r="L11" s="23">
        <v>0.25001000000000001</v>
      </c>
      <c r="M11" s="23"/>
      <c r="N11" s="24"/>
      <c r="O11" s="24"/>
      <c r="P11" s="72"/>
      <c r="Q11" s="44">
        <v>0.25001000000000001</v>
      </c>
      <c r="R11" s="44">
        <v>0.24485122944678572</v>
      </c>
    </row>
    <row r="12" spans="1:18" ht="59.25" customHeight="1" x14ac:dyDescent="0.15">
      <c r="A12" s="1"/>
      <c r="B12" s="109" t="s">
        <v>978</v>
      </c>
      <c r="C12" s="110" t="s">
        <v>979</v>
      </c>
      <c r="D12" s="81">
        <v>1.3414000000000001</v>
      </c>
      <c r="E12" s="82">
        <v>1.3414000000000001</v>
      </c>
      <c r="F12" s="82">
        <v>0.31484000000000001</v>
      </c>
      <c r="G12" s="82">
        <v>0.74056</v>
      </c>
      <c r="H12" s="82">
        <v>0.28599999999999998</v>
      </c>
      <c r="I12" s="81"/>
      <c r="J12" s="82"/>
      <c r="K12" s="82"/>
      <c r="L12" s="81"/>
      <c r="M12" s="81">
        <v>1.4</v>
      </c>
      <c r="N12" s="82"/>
      <c r="O12" s="82"/>
      <c r="P12" s="85">
        <v>1.4</v>
      </c>
      <c r="Q12" s="101">
        <v>2.7414000000000001</v>
      </c>
      <c r="R12" s="101">
        <v>2.6848332482917412</v>
      </c>
    </row>
    <row r="13" spans="1:18" ht="15.75" customHeight="1" x14ac:dyDescent="0.15">
      <c r="A13" s="1"/>
      <c r="B13" s="91" t="s">
        <v>980</v>
      </c>
      <c r="C13" s="112"/>
      <c r="D13" s="46">
        <v>95.199439999999981</v>
      </c>
      <c r="E13" s="47">
        <v>95.199439999999981</v>
      </c>
      <c r="F13" s="48">
        <v>55.945469999999993</v>
      </c>
      <c r="G13" s="48">
        <v>17.753969999999999</v>
      </c>
      <c r="H13" s="49">
        <v>21.5</v>
      </c>
      <c r="I13" s="46">
        <v>0.18</v>
      </c>
      <c r="J13" s="47">
        <v>0.18</v>
      </c>
      <c r="K13" s="49">
        <v>0.18</v>
      </c>
      <c r="L13" s="46">
        <v>0.25001000000000001</v>
      </c>
      <c r="M13" s="46">
        <v>6.4774499999999993</v>
      </c>
      <c r="N13" s="47">
        <v>0.79059999999999997</v>
      </c>
      <c r="O13" s="48">
        <v>0.79059999999999997</v>
      </c>
      <c r="P13" s="92">
        <v>5.6868499999999997</v>
      </c>
      <c r="Q13" s="51">
        <v>102.1069</v>
      </c>
      <c r="R13" s="45"/>
    </row>
    <row r="14" spans="1:18" ht="15.75" customHeight="1" x14ac:dyDescent="0.15">
      <c r="A14" s="1"/>
      <c r="B14" s="232" t="s">
        <v>981</v>
      </c>
      <c r="C14" s="232"/>
      <c r="D14" s="52">
        <v>93.235070303769859</v>
      </c>
      <c r="E14" s="53">
        <v>93.235070303769859</v>
      </c>
      <c r="F14" s="54">
        <v>54.791076802840941</v>
      </c>
      <c r="G14" s="54">
        <v>17.387630023044476</v>
      </c>
      <c r="H14" s="55">
        <v>21.056363477884453</v>
      </c>
      <c r="I14" s="52">
        <v>0.17628583376833495</v>
      </c>
      <c r="J14" s="53">
        <v>0.17628583376833495</v>
      </c>
      <c r="K14" s="55">
        <v>0.17628583376833495</v>
      </c>
      <c r="L14" s="52">
        <v>0.24485122944678572</v>
      </c>
      <c r="M14" s="52">
        <v>6.3437926330150063</v>
      </c>
      <c r="N14" s="53">
        <v>0.77428655654025336</v>
      </c>
      <c r="O14" s="54">
        <v>0.77428655654025336</v>
      </c>
      <c r="P14" s="88">
        <v>5.5695060764747533</v>
      </c>
      <c r="Q14" s="89"/>
      <c r="R14" s="118"/>
    </row>
    <row r="15" spans="1:18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</sheetData>
  <mergeCells count="5">
    <mergeCell ref="B14:C14"/>
    <mergeCell ref="R3:R6"/>
    <mergeCell ref="B1:G1"/>
    <mergeCell ref="C3:C5"/>
    <mergeCell ref="B2:G2"/>
  </mergeCells>
  <pageMargins left="0.7" right="0.7" top="0.75" bottom="0.75" header="0.39" footer="0.3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Indicators</vt:lpstr>
      <vt:lpstr>HF x FS</vt:lpstr>
      <vt:lpstr>HP x HF</vt:lpstr>
      <vt:lpstr>HC x HF</vt:lpstr>
      <vt:lpstr>HP x HC</vt:lpstr>
      <vt:lpstr>HF x FA</vt:lpstr>
      <vt:lpstr>HP x FP</vt:lpstr>
      <vt:lpstr>FS x FA</vt:lpstr>
      <vt:lpstr>HP x FA</vt:lpstr>
      <vt:lpstr>HC x FP</vt:lpstr>
      <vt:lpstr>HP x FS</vt:lpstr>
      <vt:lpstr>HP x HK</vt:lpstr>
      <vt:lpstr>HK HP x FA</vt:lpstr>
      <vt:lpstr>'FS x FA'!Impression_des_titres</vt:lpstr>
      <vt:lpstr>'HC x FP'!Impression_des_titres</vt:lpstr>
      <vt:lpstr>'HC x HF'!Impression_des_titres</vt:lpstr>
      <vt:lpstr>'HF x FA'!Impression_des_titres</vt:lpstr>
      <vt:lpstr>'HF x FS'!Impression_des_titres</vt:lpstr>
      <vt:lpstr>'HK HP x FA'!Impression_des_titres</vt:lpstr>
      <vt:lpstr>'HP x FA'!Impression_des_titres</vt:lpstr>
      <vt:lpstr>'HP x FP'!Impression_des_titres</vt:lpstr>
      <vt:lpstr>'HP x FS'!Impression_des_titres</vt:lpstr>
      <vt:lpstr>'HP x HC'!Impression_des_titres</vt:lpstr>
      <vt:lpstr>'HP x HF'!Impression_des_titres</vt:lpstr>
      <vt:lpstr>'HP x HK'!Impression_des_titres</vt:lpstr>
      <vt:lpstr>Indicators!Zone_d_impression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Ouédraogo Peggy</cp:lastModifiedBy>
  <dcterms:created xsi:type="dcterms:W3CDTF">2023-04-20T13:26:46Z</dcterms:created>
  <dcterms:modified xsi:type="dcterms:W3CDTF">2024-07-02T10:19:46Z</dcterms:modified>
</cp:coreProperties>
</file>